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PC2304\Desktop\【R8.3.6〆切】R6財政状況資料集\【財政状況資料集】_063011_山辺町_2024\"/>
    </mc:Choice>
  </mc:AlternateContent>
  <xr:revisionPtr revIDLastSave="0" documentId="13_ncr:1_{4D765A1F-D5F6-42A0-BCAF-0580095AC051}"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E34" i="10"/>
  <c r="C34" i="10"/>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5" i="10" l="1"/>
  <c r="BW34" i="10" s="1"/>
  <c r="BW35" i="10" s="1"/>
  <c r="BW36" i="10" s="1"/>
  <c r="BW37" i="10" s="1"/>
  <c r="BW38" i="10" s="1"/>
  <c r="BW39" i="10" s="1"/>
  <c r="BW40" i="10" s="1"/>
  <c r="BW41" i="10" s="1"/>
</calcChain>
</file>

<file path=xl/sharedStrings.xml><?xml version="1.0" encoding="utf-8"?>
<sst xmlns="http://schemas.openxmlformats.org/spreadsheetml/2006/main" count="1091" uniqueCount="558">
  <si>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</si>
  <si>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</si>
  <si>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</si>
  <si>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</si>
  <si>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</si>
  <si>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</si>
  <si>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</si>
  <si>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</si>
  <si>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</si>
  <si>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</si>
  <si>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</si>
  <si>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</si>
  <si>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</si>
  <si>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</si>
  <si>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</si>
  <si>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</si>
  <si>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</si>
  <si>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</si>
  <si>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</si>
  <si>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</si>
  <si>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</si>
  <si>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</si>
  <si>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</si>
  <si>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</si>
  <si>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</si>
  <si>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</si>
  <si>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</si>
  <si>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</si>
  <si>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</si>
  <si>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</si>
  <si>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</si>
  <si>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</si>
  <si>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</si>
  <si>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</si>
  <si>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</si>
  <si>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</si>
  <si>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</si>
  <si>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</si>
  <si>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</si>
  <si>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</si>
  <si>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</si>
  <si>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</si>
  <si>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</si>
  <si>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</si>
  <si>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</si>
  <si>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</si>
  <si>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</si>
  <si>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</si>
  <si>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</si>
  <si>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</si>
  <si>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</si>
  <si>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</si>
  <si>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</si>
  <si>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</si>
  <si>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</si>
  <si>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</si>
  <si>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</si>
  <si>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</si>
  <si>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</si>
  <si>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</si>
  <si>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</si>
  <si>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</si>
  <si>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</si>
  <si>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</si>
  <si>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</si>
  <si>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</si>
  <si>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</si>
  <si>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</si>
  <si>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</si>
  <si>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</si>
  <si>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</si>
  <si>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</si>
  <si>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</si>
  <si>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</si>
  <si>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</si>
  <si>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</si>
  <si>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</si>
  <si>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</si>
  <si>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</si>
  <si>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</si>
  <si>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</si>
  <si>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</si>
  <si>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</si>
  <si>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</si>
  <si>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</si>
  <si>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</si>
  <si>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</si>
  <si>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</si>
  <si>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</si>
  <si>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</si>
  <si>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</si>
  <si>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</si>
  <si>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</si>
  <si>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</si>
  <si>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山辺町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</si>
  <si>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</si>
  <si>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</si>
  <si>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</si>
  <si>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</si>
  <si>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</si>
  <si>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</si>
  <si>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</si>
  <si>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</si>
  <si>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</si>
  <si>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</si>
  <si>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</si>
  <si>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</si>
  <si>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</si>
  <si>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</si>
  <si>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</si>
  <si>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</si>
  <si>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</si>
  <si>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</si>
  <si>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</si>
  <si>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</si>
  <si>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</si>
  <si>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</si>
  <si>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</si>
  <si>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</si>
  <si>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</si>
  <si>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</si>
  <si>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</si>
  <si>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</si>
  <si>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</si>
  <si>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</si>
  <si>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</si>
  <si>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</si>
  <si>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</si>
  <si>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</si>
  <si>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</si>
  <si>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</si>
  <si>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</si>
  <si>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</si>
  <si>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</si>
  <si>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</si>
  <si>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</si>
  <si>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</si>
  <si>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</si>
  <si>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</si>
  <si>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</si>
  <si>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</si>
  <si>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</si>
  <si>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</si>
  <si>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</si>
  <si>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</si>
  <si>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</si>
  <si>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</si>
  <si>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</si>
  <si>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</si>
  <si>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</si>
  <si>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</si>
  <si>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</si>
  <si>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</si>
  <si>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</si>
  <si>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</si>
  <si>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</si>
  <si>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</si>
  <si>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</si>
  <si>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</si>
  <si>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</si>
  <si>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</si>
  <si>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</si>
  <si>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</si>
  <si>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</si>
  <si>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</si>
  <si>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</si>
  <si>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</si>
  <si>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</si>
  <si>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</si>
  <si>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</si>
  <si>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</si>
  <si>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</si>
  <si>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</si>
  <si>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</si>
  <si>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</si>
  <si>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</si>
  <si>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</si>
  <si>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</si>
  <si>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</si>
  <si>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</si>
  <si>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</si>
  <si>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</si>
  <si>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</si>
  <si>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</si>
  <si>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</si>
  <si>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</si>
  <si>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</si>
  <si>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</si>
  <si>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</si>
  <si>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</si>
  <si>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</si>
  <si>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</si>
  <si>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</si>
  <si>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</si>
  <si>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</si>
  <si>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</si>
  <si>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</si>
  <si>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</si>
  <si>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</si>
  <si>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</si>
  <si>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</si>
  <si>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</si>
  <si>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</si>
  <si>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山形県山辺町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</si>
  <si>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</si>
  <si>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</si>
  <si>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</si>
  <si>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</si>
  <si>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</si>
  <si>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</si>
  <si>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</si>
  <si>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</si>
  <si>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</si>
  <si>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</si>
  <si>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</si>
  <si>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</si>
  <si>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</si>
  <si>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</si>
  <si>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</si>
  <si>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</si>
  <si>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</si>
  <si>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</si>
  <si>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</si>
  <si>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</si>
  <si>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</si>
  <si>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</si>
  <si>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</si>
  <si>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</si>
  <si>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</si>
  <si>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</si>
  <si>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</si>
  <si>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</si>
  <si>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</si>
  <si>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</si>
  <si>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</si>
  <si>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</si>
  <si>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</si>
  <si>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</si>
  <si>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</si>
  <si>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</si>
  <si>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</si>
  <si>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</si>
  <si>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</si>
  <si>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</si>
  <si>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</si>
  <si>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</si>
  <si>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</si>
  <si>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</si>
  <si>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</si>
  <si>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</si>
  <si>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</si>
  <si>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</si>
  <si>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</si>
  <si>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</si>
  <si>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</si>
  <si>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</si>
  <si>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</si>
  <si>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</si>
  <si>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</si>
  <si>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</si>
  <si>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</si>
  <si>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</si>
  <si>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</si>
  <si>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</si>
  <si>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</si>
  <si>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</si>
  <si>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</si>
  <si>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</si>
  <si>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</si>
  <si>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</si>
  <si>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</si>
  <si>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</si>
  <si>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</si>
  <si>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</si>
  <si>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</si>
  <si>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</si>
  <si>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</si>
  <si>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</si>
  <si>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</si>
  <si>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</si>
  <si>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</si>
  <si>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</si>
  <si>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</si>
  <si>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</si>
  <si>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</si>
  <si>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</si>
  <si>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</si>
  <si>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</si>
  <si>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</si>
  <si>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</si>
  <si>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</si>
  <si>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</si>
  <si>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</si>
  <si>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</si>
  <si>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</si>
  <si>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</si>
  <si>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</si>
  <si>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</si>
  <si>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</si>
  <si>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</si>
  <si>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</si>
  <si>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</si>
  <si>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</si>
  <si>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</si>
  <si>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</si>
  <si>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</si>
  <si>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</si>
  <si>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</si>
  <si>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</si>
  <si>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</si>
  <si>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</si>
  <si>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</si>
  <si>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</si>
  <si>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</si>
  <si>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</si>
  <si>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</si>
  <si>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</si>
  <si>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</si>
  <si>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</si>
  <si>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</si>
  <si>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</si>
  <si>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</si>
  <si>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</si>
  <si>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</si>
  <si>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</si>
  <si>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</si>
  <si>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</si>
  <si>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</si>
  <si>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</si>
  <si>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</si>
  <si>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</si>
  <si>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</si>
  <si>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</si>
  <si>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</si>
  <si>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</si>
  <si>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</si>
  <si>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</si>
  <si>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</si>
  <si>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</si>
  <si>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</si>
  <si>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</si>
  <si>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</si>
  <si>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</si>
  <si>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</si>
  <si>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</si>
  <si>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</si>
  <si>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</si>
  <si>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</si>
  <si>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</si>
  <si>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</si>
  <si>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</si>
  <si>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</si>
  <si>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</si>
  <si>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</si>
  <si>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山形県山辺町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</si>
  <si>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</si>
  <si>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</si>
  <si>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</si>
  <si>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</si>
  <si>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</si>
  <si>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</si>
  <si>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</si>
  <si>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</si>
  <si>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</si>
  <si>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</si>
  <si>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</si>
  <si>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</si>
  <si>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</si>
  <si>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</si>
  <si>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</si>
  <si>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</si>
  <si>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</si>
  <si>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</si>
  <si>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</si>
  <si>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</si>
  <si>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</si>
  <si>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</si>
  <si>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</si>
  <si>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</si>
  <si>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</si>
  <si>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</si>
  <si>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</si>
  <si>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</si>
  <si>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</si>
  <si>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</si>
  <si>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</si>
  <si>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</si>
  <si>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</si>
  <si>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山辺町国民健康保険特別会計</t>
    <phoneticPr fontId="5"/>
  </si>
  <si>
    <t>山辺町介護保険特別会計（保険事業）</t>
    <phoneticPr fontId="5"/>
  </si>
  <si>
    <t>山辺町後期高齢者医療特別会計</t>
    <phoneticPr fontId="5"/>
  </si>
  <si>
    <t>法適用企業</t>
    <phoneticPr fontId="5"/>
  </si>
  <si>
    <t>山辺町簡易水道事業会計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</si>
  <si>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</si>
  <si>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</si>
  <si>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</si>
  <si>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</si>
  <si>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</si>
  <si>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</si>
  <si>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</si>
  <si>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</si>
  <si>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</si>
  <si>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</si>
  <si>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</si>
  <si>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</si>
  <si>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</si>
  <si>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</si>
  <si>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</si>
  <si>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</si>
  <si>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</si>
  <si>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</si>
  <si>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</si>
  <si>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</si>
  <si>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</si>
  <si>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</si>
  <si>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</si>
  <si>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</si>
  <si>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</si>
  <si>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</si>
  <si>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</si>
  <si>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</si>
  <si>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</si>
  <si>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</si>
  <si>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</si>
  <si>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</si>
  <si>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</si>
  <si>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</si>
  <si>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</si>
  <si>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</si>
  <si>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</si>
  <si>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</si>
  <si>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</si>
  <si>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</si>
  <si>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</si>
  <si>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</si>
  <si>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</si>
  <si>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</si>
  <si>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</si>
  <si>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</si>
  <si>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</si>
  <si>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</si>
  <si>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</si>
  <si>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</si>
  <si>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</si>
  <si>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山辺町公共下水道事業会計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</si>
  <si>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</si>
  <si>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</si>
  <si>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</si>
  <si>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</si>
  <si>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</si>
  <si>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</si>
  <si>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</si>
  <si>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</si>
  <si>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</si>
  <si>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</si>
  <si>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</si>
  <si>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</si>
  <si>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</si>
  <si>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</si>
  <si>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</si>
  <si>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</si>
  <si>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</si>
  <si>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</si>
  <si>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</si>
  <si>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</si>
  <si>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</si>
  <si>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</si>
  <si>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</si>
  <si>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</si>
  <si>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</si>
  <si>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</si>
  <si>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</si>
  <si>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</si>
  <si>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</si>
  <si>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</si>
  <si>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</si>
  <si>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</si>
  <si>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</si>
  <si>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</si>
  <si>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</si>
  <si>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</si>
  <si>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</si>
  <si>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</si>
  <si>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</si>
  <si>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</si>
  <si>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</si>
  <si>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</si>
  <si>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</si>
  <si>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</si>
  <si>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</si>
  <si>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</si>
  <si>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</si>
  <si>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</si>
  <si>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</si>
  <si>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</si>
  <si>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</si>
  <si>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</si>
  <si>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</si>
  <si>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</si>
  <si>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</si>
  <si>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</si>
  <si>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</si>
  <si>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</si>
  <si>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</si>
  <si>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</si>
  <si>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</si>
  <si>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</si>
  <si>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</si>
  <si>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</si>
  <si>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</si>
  <si>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</si>
  <si>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</si>
  <si>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</si>
  <si>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</si>
  <si>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</si>
  <si>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</si>
  <si>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</si>
  <si>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</si>
  <si>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</si>
  <si>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</si>
  <si>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</si>
  <si>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</si>
  <si>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</si>
  <si>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</si>
  <si>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</si>
  <si>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</si>
  <si>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</si>
  <si>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</si>
  <si>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</si>
  <si>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1.37</t>
  </si>
  <si>
    <t>一般会計</t>
  </si>
  <si>
    <t>山辺町公共下水道会計</t>
  </si>
  <si>
    <t>山辺町介護保険特別会計（保険事業）</t>
  </si>
  <si>
    <t>山辺町国民健康保険特別会計</t>
  </si>
  <si>
    <t>山辺町簡易水道事業会計</t>
  </si>
  <si>
    <t>山辺町後期高齢者医療特別会計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</si>
  <si>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</si>
  <si>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</si>
  <si>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</si>
  <si>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</si>
  <si>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</si>
  <si>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</si>
  <si>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</si>
  <si>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</si>
  <si>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山形県消防補償等組合</t>
    <rPh sb="0" eb="3">
      <t>ヤマガタケン</t>
    </rPh>
    <rPh sb="3" eb="5">
      <t>ショウボウ</t>
    </rPh>
    <rPh sb="5" eb="8">
      <t>ホショウトウ</t>
    </rPh>
    <rPh sb="8" eb="10">
      <t>クミアイ</t>
    </rPh>
    <phoneticPr fontId="2"/>
  </si>
  <si>
    <t>山形県自治会館管理組合</t>
    <rPh sb="0" eb="3">
      <t>ヤマガタケン</t>
    </rPh>
    <rPh sb="3" eb="5">
      <t>ジチ</t>
    </rPh>
    <rPh sb="5" eb="7">
      <t>カイカン</t>
    </rPh>
    <rPh sb="7" eb="9">
      <t>カンリ</t>
    </rPh>
    <rPh sb="9" eb="11">
      <t>クミアイ</t>
    </rPh>
    <phoneticPr fontId="2"/>
  </si>
  <si>
    <t>山形県市町村職員退職手当組合</t>
    <rPh sb="0" eb="3">
      <t>ヤマガタケン</t>
    </rPh>
    <rPh sb="3" eb="8">
      <t>シチョウソンショクイン</t>
    </rPh>
    <rPh sb="8" eb="10">
      <t>タイショク</t>
    </rPh>
    <rPh sb="10" eb="12">
      <t>テアテ</t>
    </rPh>
    <rPh sb="12" eb="14">
      <t>クミアイ</t>
    </rPh>
    <phoneticPr fontId="2"/>
  </si>
  <si>
    <t>山形広域環境事務組合</t>
    <rPh sb="0" eb="2">
      <t>ヤマガタ</t>
    </rPh>
    <rPh sb="2" eb="4">
      <t>コウイキ</t>
    </rPh>
    <rPh sb="4" eb="6">
      <t>カンキョウ</t>
    </rPh>
    <rPh sb="6" eb="10">
      <t>ジムクミアイ</t>
    </rPh>
    <phoneticPr fontId="2"/>
  </si>
  <si>
    <t>山形県市町村交通災害共済組合</t>
    <rPh sb="0" eb="3">
      <t>ヤマガタケン</t>
    </rPh>
    <rPh sb="3" eb="6">
      <t>シチョウソン</t>
    </rPh>
    <rPh sb="6" eb="10">
      <t>コウツウサイガイ</t>
    </rPh>
    <rPh sb="10" eb="12">
      <t>キョウサイ</t>
    </rPh>
    <rPh sb="12" eb="14">
      <t>クミアイ</t>
    </rPh>
    <phoneticPr fontId="2"/>
  </si>
  <si>
    <t>山形県後期高齢者医療広域連合（普通会計）</t>
    <rPh sb="0" eb="3">
      <t>ヤマガタケン</t>
    </rPh>
    <rPh sb="3" eb="8">
      <t>コウキコウレイシャ</t>
    </rPh>
    <rPh sb="8" eb="10">
      <t>イリョウ</t>
    </rPh>
    <rPh sb="10" eb="14">
      <t>コウイキレンゴウ</t>
    </rPh>
    <rPh sb="15" eb="19">
      <t>フツウカイケイ</t>
    </rPh>
    <phoneticPr fontId="2"/>
  </si>
  <si>
    <t>山形県後期高齢者医療広域連合（事業会計）</t>
    <rPh sb="0" eb="3">
      <t>ヤマガタケン</t>
    </rPh>
    <rPh sb="3" eb="8">
      <t>コウキコウレイシャ</t>
    </rPh>
    <rPh sb="8" eb="10">
      <t>イリョウ</t>
    </rPh>
    <rPh sb="10" eb="14">
      <t>コウイキレンゴウ</t>
    </rPh>
    <rPh sb="15" eb="19">
      <t>ジギョウカイケイ</t>
    </rPh>
    <phoneticPr fontId="2"/>
  </si>
  <si>
    <t>最上川中部水道企業団</t>
    <rPh sb="0" eb="3">
      <t>モガミガワ</t>
    </rPh>
    <rPh sb="3" eb="5">
      <t>チュウブ</t>
    </rPh>
    <rPh sb="5" eb="7">
      <t>スイドウ</t>
    </rPh>
    <rPh sb="7" eb="10">
      <t>キギョウダン</t>
    </rPh>
    <phoneticPr fontId="2"/>
  </si>
  <si>
    <t>山辺町公共施設等再生整備基金</t>
    <rPh sb="0" eb="3">
      <t>ヤマノベマチ</t>
    </rPh>
    <rPh sb="3" eb="5">
      <t>コウキョウ</t>
    </rPh>
    <rPh sb="5" eb="7">
      <t>シセツ</t>
    </rPh>
    <rPh sb="7" eb="8">
      <t>トウ</t>
    </rPh>
    <rPh sb="8" eb="10">
      <t>サイセイ</t>
    </rPh>
    <rPh sb="10" eb="14">
      <t>セイビキキン</t>
    </rPh>
    <phoneticPr fontId="5"/>
  </si>
  <si>
    <t>山辺町学校施設整備基金</t>
    <rPh sb="0" eb="3">
      <t>ヤマノベマチ</t>
    </rPh>
    <rPh sb="3" eb="7">
      <t>ガッコウシセツ</t>
    </rPh>
    <rPh sb="7" eb="11">
      <t>セイビキキン</t>
    </rPh>
    <phoneticPr fontId="5"/>
  </si>
  <si>
    <t>山辺町ふるさと応援基金</t>
    <rPh sb="0" eb="3">
      <t>ヤマノベマチ</t>
    </rPh>
    <rPh sb="7" eb="9">
      <t>オウエン</t>
    </rPh>
    <rPh sb="9" eb="11">
      <t>キキン</t>
    </rPh>
    <phoneticPr fontId="5"/>
  </si>
  <si>
    <t>山辺温泉基金</t>
    <rPh sb="0" eb="6">
      <t>ヤマノベオンセンキキン</t>
    </rPh>
    <phoneticPr fontId="5"/>
  </si>
  <si>
    <t>山辺町公共下水道事業会計</t>
    <rPh sb="8" eb="10">
      <t>ジギョウ</t>
    </rPh>
    <phoneticPr fontId="5"/>
  </si>
  <si>
    <t>山辺町ふるさとづくり事業基金</t>
    <rPh sb="0" eb="3">
      <t>ヤマノベマチ</t>
    </rPh>
    <rPh sb="10" eb="12">
      <t>ジギョウ</t>
    </rPh>
    <rPh sb="12" eb="14">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</si>
</sst>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97758</c:v>
                </c:pt>
                <c:pt idx="2">
                  <c:v>91338</c:v>
                </c:pt>
                <c:pt idx="3">
                  <c:v>103975</c:v>
                </c:pt>
                <c:pt idx="4">
                  <c:v>112678</c:v>
                </c:pt>
              </c:numCache>
            </c:numRef>
          </c:val>
          <c:smooth val="0"/>
          <c:extLst>
            <c:ext xmlns:c16="http://schemas.microsoft.com/office/drawing/2014/chart" uri="{C3380CC4-5D6E-409C-BE32-E72D297353CC}">
              <c16:uniqueId val="{00000000-28EC-441D-92D6-B494C5D0C43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10334</c:v>
                </c:pt>
                <c:pt idx="1">
                  <c:v>15626</c:v>
                </c:pt>
                <c:pt idx="2">
                  <c:v>14245</c:v>
                </c:pt>
                <c:pt idx="3">
                  <c:v>11541</c:v>
                </c:pt>
                <c:pt idx="4">
                  <c:v>13201</c:v>
                </c:pt>
              </c:numCache>
            </c:numRef>
          </c:val>
          <c:smooth val="0"/>
          <c:extLst>
            <c:ext xmlns:c16="http://schemas.microsoft.com/office/drawing/2014/chart" uri="{C3380CC4-5D6E-409C-BE32-E72D297353CC}">
              <c16:uniqueId val="{00000001-28EC-441D-92D6-B494C5D0C43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4.5</c:v>
                </c:pt>
                <c:pt idx="1">
                  <c:v>5.52</c:v>
                </c:pt>
                <c:pt idx="2">
                  <c:v>8.7899999999999991</c:v>
                </c:pt>
                <c:pt idx="3">
                  <c:v>6.02</c:v>
                </c:pt>
                <c:pt idx="4">
                  <c:v>5.37</c:v>
                </c:pt>
              </c:numCache>
            </c:numRef>
          </c:val>
          <c:extLst>
            <c:ext xmlns:c16="http://schemas.microsoft.com/office/drawing/2014/chart" uri="{C3380CC4-5D6E-409C-BE32-E72D297353CC}">
              <c16:uniqueId val="{00000000-245F-4453-8D9E-E0B934A01AD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19.47</c:v>
                </c:pt>
                <c:pt idx="1">
                  <c:v>20.100000000000001</c:v>
                </c:pt>
                <c:pt idx="2">
                  <c:v>25.19</c:v>
                </c:pt>
                <c:pt idx="3">
                  <c:v>29.41</c:v>
                </c:pt>
                <c:pt idx="4">
                  <c:v>27.96</c:v>
                </c:pt>
              </c:numCache>
            </c:numRef>
          </c:val>
          <c:extLst>
            <c:ext xmlns:c16="http://schemas.microsoft.com/office/drawing/2014/chart" uri="{C3380CC4-5D6E-409C-BE32-E72D297353CC}">
              <c16:uniqueId val="{00000001-245F-4453-8D9E-E0B934A01AD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3.36</c:v>
                </c:pt>
                <c:pt idx="1">
                  <c:v>3.05</c:v>
                </c:pt>
                <c:pt idx="2">
                  <c:v>7.5</c:v>
                </c:pt>
                <c:pt idx="3">
                  <c:v>1.67</c:v>
                </c:pt>
                <c:pt idx="4">
                  <c:v>-1.37</c:v>
                </c:pt>
              </c:numCache>
            </c:numRef>
          </c:val>
          <c:smooth val="0"/>
          <c:extLst>
            <c:ext xmlns:c16="http://schemas.microsoft.com/office/drawing/2014/chart" uri="{C3380CC4-5D6E-409C-BE32-E72D297353CC}">
              <c16:uniqueId val="{00000002-245F-4453-8D9E-E0B934A01AD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1.04</c:v>
                </c:pt>
                <c:pt idx="2">
                  <c:v>#N/A</c:v>
                </c:pt>
                <c:pt idx="3">
                  <c:v>1.1200000000000001</c:v>
                </c:pt>
                <c:pt idx="4">
                  <c:v>#N/A</c:v>
                </c:pt>
                <c:pt idx="5">
                  <c:v>1.6</c:v>
                </c:pt>
                <c:pt idx="6">
                  <c:v>#N/A</c:v>
                </c:pt>
                <c:pt idx="7">
                  <c:v>1.73</c:v>
                </c:pt>
                <c:pt idx="8">
                  <c:v>0</c:v>
                </c:pt>
                <c:pt idx="9">
                  <c:v>0</c:v>
                </c:pt>
              </c:numCache>
            </c:numRef>
          </c:val>
          <c:extLst>
            <c:ext xmlns:c16="http://schemas.microsoft.com/office/drawing/2014/chart" uri="{C3380CC4-5D6E-409C-BE32-E72D297353CC}">
              <c16:uniqueId val="{00000000-5FA0-43B3-AD4F-277D7F8DA22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FA0-43B3-AD4F-277D7F8DA22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FA0-43B3-AD4F-277D7F8DA22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FA0-43B3-AD4F-277D7F8DA22A}"/>
            </c:ext>
          </c:extLst>
        </c:ser>
        <c:ser>
          <c:idx val="4"/>
          <c:order val="4"/>
          <c:tx>
            <c:strRef>
              <c:f>データシート!$A$31</c:f>
              <c:strCache>
                <c:ptCount val="1"/>
                <c:pt idx="0">
                  <c:v>山辺町後期高齢者医療特別会計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0.11</c:v>
                </c:pt>
                <c:pt idx="2">
                  <c:v>#N/A</c:v>
                </c:pt>
                <c:pt idx="3">
                  <c:v>0.04</c:v>
                </c:pt>
                <c:pt idx="4">
                  <c:v>#N/A</c:v>
                </c:pt>
                <c:pt idx="5">
                  <c:v>0.04</c:v>
                </c:pt>
                <c:pt idx="6">
                  <c:v>#N/A</c:v>
                </c:pt>
                <c:pt idx="7">
                  <c:v>0.04</c:v>
                </c:pt>
                <c:pt idx="8">
                  <c:v>#N/A</c:v>
                </c:pt>
                <c:pt idx="9">
                  <c:v>0.05</c:v>
                </c:pt>
              </c:numCache>
            </c:numRef>
          </c:val>
          <c:extLst>
            <c:ext xmlns:c16="http://schemas.microsoft.com/office/drawing/2014/chart" uri="{C3380CC4-5D6E-409C-BE32-E72D297353CC}">
              <c16:uniqueId val="{00000004-5FA0-43B3-AD4F-277D7F8DA22A}"/>
            </c:ext>
          </c:extLst>
        </c:ser>
        <c:ser>
          <c:idx val="5"/>
          <c:order val="5"/>
          <c:tx>
            <c:strRef>
              <c:f>データシート!$A$32</c:f>
              <c:strCache>
                <c:ptCount val="1"/>
                <c:pt idx="0">
                  <c:v>山辺町簡易水道事業会計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0.47</c:v>
                </c:pt>
                <c:pt idx="2">
                  <c:v>#N/A</c:v>
                </c:pt>
                <c:pt idx="3">
                  <c:v>0.41</c:v>
                </c:pt>
                <c:pt idx="4">
                  <c:v>#N/A</c:v>
                </c:pt>
                <c:pt idx="5">
                  <c:v>0.34</c:v>
                </c:pt>
                <c:pt idx="6">
                  <c:v>#N/A</c:v>
                </c:pt>
                <c:pt idx="7">
                  <c:v>0.22</c:v>
                </c:pt>
                <c:pt idx="8">
                  <c:v>#N/A</c:v>
                </c:pt>
                <c:pt idx="9">
                  <c:v>7.0000000000000007E-2</c:v>
                </c:pt>
              </c:numCache>
            </c:numRef>
          </c:val>
          <c:extLst>
            <c:ext xmlns:c16="http://schemas.microsoft.com/office/drawing/2014/chart" uri="{C3380CC4-5D6E-409C-BE32-E72D297353CC}">
              <c16:uniqueId val="{00000005-5FA0-43B3-AD4F-277D7F8DA22A}"/>
            </c:ext>
          </c:extLst>
        </c:ser>
        <c:ser>
          <c:idx val="6"/>
          <c:order val="6"/>
          <c:tx>
            <c:strRef>
              <c:f>データシート!$A$33</c:f>
              <c:strCache>
                <c:ptCount val="1"/>
                <c:pt idx="0">
                  <c:v>山辺町国民健康保険特別会計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0.83</c:v>
                </c:pt>
                <c:pt idx="2">
                  <c:v>#N/A</c:v>
                </c:pt>
                <c:pt idx="3">
                  <c:v>0.84</c:v>
                </c:pt>
                <c:pt idx="4">
                  <c:v>#N/A</c:v>
                </c:pt>
                <c:pt idx="5">
                  <c:v>0.55000000000000004</c:v>
                </c:pt>
                <c:pt idx="6">
                  <c:v>#N/A</c:v>
                </c:pt>
                <c:pt idx="7">
                  <c:v>0.44</c:v>
                </c:pt>
                <c:pt idx="8">
                  <c:v>#N/A</c:v>
                </c:pt>
                <c:pt idx="9">
                  <c:v>0.43</c:v>
                </c:pt>
              </c:numCache>
            </c:numRef>
          </c:val>
          <c:extLst>
            <c:ext xmlns:c16="http://schemas.microsoft.com/office/drawing/2014/chart" uri="{C3380CC4-5D6E-409C-BE32-E72D297353CC}">
              <c16:uniqueId val="{00000006-5FA0-43B3-AD4F-277D7F8DA22A}"/>
            </c:ext>
          </c:extLst>
        </c:ser>
        <c:ser>
          <c:idx val="7"/>
          <c:order val="7"/>
          <c:tx>
            <c:strRef>
              <c:f>データシート!$A$34</c:f>
              <c:strCache>
                <c:ptCount val="1"/>
                <c:pt idx="0">
                  <c:v>山辺町介護保険特別会計（保険事業）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2.99</c:v>
                </c:pt>
                <c:pt idx="2">
                  <c:v>#N/A</c:v>
                </c:pt>
                <c:pt idx="3">
                  <c:v>4.21</c:v>
                </c:pt>
                <c:pt idx="4">
                  <c:v>#N/A</c:v>
                </c:pt>
                <c:pt idx="5">
                  <c:v>4.21</c:v>
                </c:pt>
                <c:pt idx="6">
                  <c:v>#N/A</c:v>
                </c:pt>
                <c:pt idx="7">
                  <c:v>1.77</c:v>
                </c:pt>
                <c:pt idx="8">
                  <c:v>#N/A</c:v>
                </c:pt>
                <c:pt idx="9">
                  <c:v>0.77</c:v>
                </c:pt>
              </c:numCache>
            </c:numRef>
          </c:val>
          <c:extLst>
            <c:ext xmlns:c16="http://schemas.microsoft.com/office/drawing/2014/chart" uri="{C3380CC4-5D6E-409C-BE32-E72D297353CC}">
              <c16:uniqueId val="{00000007-5FA0-43B3-AD4F-277D7F8DA22A}"/>
            </c:ext>
          </c:extLst>
        </c:ser>
        <c:ser>
          <c:idx val="8"/>
          <c:order val="8"/>
          <c:tx>
            <c:strRef>
              <c:f>データシート!$A$35</c:f>
              <c:strCache>
                <c:ptCount val="1"/>
                <c:pt idx="0">
                  <c:v>山辺町公共下水道会計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1.06</c:v>
                </c:pt>
              </c:numCache>
            </c:numRef>
          </c:val>
          <c:extLst>
            <c:ext xmlns:c16="http://schemas.microsoft.com/office/drawing/2014/chart" uri="{C3380CC4-5D6E-409C-BE32-E72D297353CC}">
              <c16:uniqueId val="{00000008-5FA0-43B3-AD4F-277D7F8DA22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4.49</c:v>
                </c:pt>
                <c:pt idx="2">
                  <c:v>#N/A</c:v>
                </c:pt>
                <c:pt idx="3">
                  <c:v>5.52</c:v>
                </c:pt>
                <c:pt idx="4">
                  <c:v>#N/A</c:v>
                </c:pt>
                <c:pt idx="5">
                  <c:v>8.7899999999999991</c:v>
                </c:pt>
                <c:pt idx="6">
                  <c:v>#N/A</c:v>
                </c:pt>
                <c:pt idx="7">
                  <c:v>6.01</c:v>
                </c:pt>
                <c:pt idx="8">
                  <c:v>#N/A</c:v>
                </c:pt>
                <c:pt idx="9">
                  <c:v>5.36</c:v>
                </c:pt>
              </c:numCache>
            </c:numRef>
          </c:val>
          <c:extLst>
            <c:ext xmlns:c16="http://schemas.microsoft.com/office/drawing/2014/chart" uri="{C3380CC4-5D6E-409C-BE32-E72D297353CC}">
              <c16:uniqueId val="{00000009-5FA0-43B3-AD4F-277D7F8DA22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448</c:v>
                </c:pt>
                <c:pt idx="5">
                  <c:v>443</c:v>
                </c:pt>
                <c:pt idx="8">
                  <c:v>425</c:v>
                </c:pt>
                <c:pt idx="11">
                  <c:v>412</c:v>
                </c:pt>
                <c:pt idx="14">
                  <c:v>417</c:v>
                </c:pt>
              </c:numCache>
            </c:numRef>
          </c:val>
          <c:extLst>
            <c:ext xmlns:c16="http://schemas.microsoft.com/office/drawing/2014/chart" uri="{C3380CC4-5D6E-409C-BE32-E72D297353CC}">
              <c16:uniqueId val="{00000000-ED82-4770-A6A2-B05080417DF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D82-4770-A6A2-B05080417DF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D82-4770-A6A2-B05080417DF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c:v>
                </c:pt>
                <c:pt idx="3">
                  <c:v>39</c:v>
                </c:pt>
                <c:pt idx="6">
                  <c:v>51</c:v>
                </c:pt>
                <c:pt idx="9">
                  <c:v>50</c:v>
                </c:pt>
                <c:pt idx="12">
                  <c:v>55</c:v>
                </c:pt>
              </c:numCache>
            </c:numRef>
          </c:val>
          <c:extLst>
            <c:ext xmlns:c16="http://schemas.microsoft.com/office/drawing/2014/chart" uri="{C3380CC4-5D6E-409C-BE32-E72D297353CC}">
              <c16:uniqueId val="{00000003-ED82-4770-A6A2-B05080417DF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160</c:v>
                </c:pt>
                <c:pt idx="3">
                  <c:v>128</c:v>
                </c:pt>
                <c:pt idx="6">
                  <c:v>151</c:v>
                </c:pt>
                <c:pt idx="9">
                  <c:v>138</c:v>
                </c:pt>
                <c:pt idx="12">
                  <c:v>112</c:v>
                </c:pt>
              </c:numCache>
            </c:numRef>
          </c:val>
          <c:extLst>
            <c:ext xmlns:c16="http://schemas.microsoft.com/office/drawing/2014/chart" uri="{C3380CC4-5D6E-409C-BE32-E72D297353CC}">
              <c16:uniqueId val="{00000004-ED82-4770-A6A2-B05080417DF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D82-4770-A6A2-B05080417DF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D82-4770-A6A2-B05080417DF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618</c:v>
                </c:pt>
                <c:pt idx="3">
                  <c:v>610</c:v>
                </c:pt>
                <c:pt idx="6">
                  <c:v>601</c:v>
                </c:pt>
                <c:pt idx="9">
                  <c:v>572</c:v>
                </c:pt>
                <c:pt idx="12">
                  <c:v>520</c:v>
                </c:pt>
              </c:numCache>
            </c:numRef>
          </c:val>
          <c:extLst>
            <c:ext xmlns:c16="http://schemas.microsoft.com/office/drawing/2014/chart" uri="{C3380CC4-5D6E-409C-BE32-E72D297353CC}">
              <c16:uniqueId val="{00000007-ED82-4770-A6A2-B05080417DF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351</c:v>
                </c:pt>
                <c:pt idx="2">
                  <c:v>#N/A</c:v>
                </c:pt>
                <c:pt idx="3">
                  <c:v>#N/A</c:v>
                </c:pt>
                <c:pt idx="4">
                  <c:v>334</c:v>
                </c:pt>
                <c:pt idx="5">
                  <c:v>#N/A</c:v>
                </c:pt>
                <c:pt idx="6">
                  <c:v>#N/A</c:v>
                </c:pt>
                <c:pt idx="7">
                  <c:v>378</c:v>
                </c:pt>
                <c:pt idx="8">
                  <c:v>#N/A</c:v>
                </c:pt>
                <c:pt idx="9">
                  <c:v>#N/A</c:v>
                </c:pt>
                <c:pt idx="10">
                  <c:v>348</c:v>
                </c:pt>
                <c:pt idx="11">
                  <c:v>#N/A</c:v>
                </c:pt>
                <c:pt idx="12">
                  <c:v>#N/A</c:v>
                </c:pt>
                <c:pt idx="13">
                  <c:v>270</c:v>
                </c:pt>
                <c:pt idx="14">
                  <c:v>#N/A</c:v>
                </c:pt>
              </c:numCache>
            </c:numRef>
          </c:val>
          <c:smooth val="0"/>
          <c:extLst>
            <c:ext xmlns:c16="http://schemas.microsoft.com/office/drawing/2014/chart" uri="{C3380CC4-5D6E-409C-BE32-E72D297353CC}">
              <c16:uniqueId val="{00000008-ED82-4770-A6A2-B05080417DF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5201</c:v>
                </c:pt>
                <c:pt idx="5">
                  <c:v>4945</c:v>
                </c:pt>
                <c:pt idx="8">
                  <c:v>4743</c:v>
                </c:pt>
                <c:pt idx="11">
                  <c:v>4401</c:v>
                </c:pt>
                <c:pt idx="14">
                  <c:v>3932</c:v>
                </c:pt>
              </c:numCache>
            </c:numRef>
          </c:val>
          <c:extLst>
            <c:ext xmlns:c16="http://schemas.microsoft.com/office/drawing/2014/chart" uri="{C3380CC4-5D6E-409C-BE32-E72D297353CC}">
              <c16:uniqueId val="{00000000-AA4F-454D-AD5E-5D0F5D34997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25</c:v>
                </c:pt>
                <c:pt idx="5">
                  <c:v>46</c:v>
                </c:pt>
                <c:pt idx="8">
                  <c:v>43</c:v>
                </c:pt>
                <c:pt idx="11">
                  <c:v>39</c:v>
                </c:pt>
                <c:pt idx="14">
                  <c:v>36</c:v>
                </c:pt>
              </c:numCache>
            </c:numRef>
          </c:val>
          <c:extLst>
            <c:ext xmlns:c16="http://schemas.microsoft.com/office/drawing/2014/chart" uri="{C3380CC4-5D6E-409C-BE32-E72D297353CC}">
              <c16:uniqueId val="{00000001-AA4F-454D-AD5E-5D0F5D34997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2460</c:v>
                </c:pt>
                <c:pt idx="5">
                  <c:v>3077</c:v>
                </c:pt>
                <c:pt idx="8">
                  <c:v>3593</c:v>
                </c:pt>
                <c:pt idx="11">
                  <c:v>4182</c:v>
                </c:pt>
                <c:pt idx="14">
                  <c:v>4225</c:v>
                </c:pt>
              </c:numCache>
            </c:numRef>
          </c:val>
          <c:extLst>
            <c:ext xmlns:c16="http://schemas.microsoft.com/office/drawing/2014/chart" uri="{C3380CC4-5D6E-409C-BE32-E72D297353CC}">
              <c16:uniqueId val="{00000002-AA4F-454D-AD5E-5D0F5D34997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A4F-454D-AD5E-5D0F5D34997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A4F-454D-AD5E-5D0F5D34997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A4F-454D-AD5E-5D0F5D34997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715</c:v>
                </c:pt>
                <c:pt idx="3">
                  <c:v>701</c:v>
                </c:pt>
                <c:pt idx="6">
                  <c:v>734</c:v>
                </c:pt>
                <c:pt idx="9">
                  <c:v>727</c:v>
                </c:pt>
                <c:pt idx="12">
                  <c:v>717</c:v>
                </c:pt>
              </c:numCache>
            </c:numRef>
          </c:val>
          <c:extLst>
            <c:ext xmlns:c16="http://schemas.microsoft.com/office/drawing/2014/chart" uri="{C3380CC4-5D6E-409C-BE32-E72D297353CC}">
              <c16:uniqueId val="{00000006-AA4F-454D-AD5E-5D0F5D34997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605</c:v>
                </c:pt>
                <c:pt idx="3">
                  <c:v>567</c:v>
                </c:pt>
                <c:pt idx="6">
                  <c:v>532</c:v>
                </c:pt>
                <c:pt idx="9">
                  <c:v>500</c:v>
                </c:pt>
                <c:pt idx="12">
                  <c:v>472</c:v>
                </c:pt>
              </c:numCache>
            </c:numRef>
          </c:val>
          <c:extLst>
            <c:ext xmlns:c16="http://schemas.microsoft.com/office/drawing/2014/chart" uri="{C3380CC4-5D6E-409C-BE32-E72D297353CC}">
              <c16:uniqueId val="{00000007-AA4F-454D-AD5E-5D0F5D34997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2028</c:v>
                </c:pt>
                <c:pt idx="3">
                  <c:v>1780</c:v>
                </c:pt>
                <c:pt idx="6">
                  <c:v>1638</c:v>
                </c:pt>
                <c:pt idx="9">
                  <c:v>1484</c:v>
                </c:pt>
                <c:pt idx="12">
                  <c:v>1256</c:v>
                </c:pt>
              </c:numCache>
            </c:numRef>
          </c:val>
          <c:extLst>
            <c:ext xmlns:c16="http://schemas.microsoft.com/office/drawing/2014/chart" uri="{C3380CC4-5D6E-409C-BE32-E72D297353CC}">
              <c16:uniqueId val="{00000008-AA4F-454D-AD5E-5D0F5D34997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A4F-454D-AD5E-5D0F5D34997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5421</c:v>
                </c:pt>
                <c:pt idx="3">
                  <c:v>5136</c:v>
                </c:pt>
                <c:pt idx="6">
                  <c:v>4658</c:v>
                </c:pt>
                <c:pt idx="9">
                  <c:v>4256</c:v>
                </c:pt>
                <c:pt idx="12">
                  <c:v>3906</c:v>
                </c:pt>
              </c:numCache>
            </c:numRef>
          </c:val>
          <c:extLst>
            <c:ext xmlns:c16="http://schemas.microsoft.com/office/drawing/2014/chart" uri="{C3380CC4-5D6E-409C-BE32-E72D297353CC}">
              <c16:uniqueId val="{0000000A-AA4F-454D-AD5E-5D0F5D34997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1084</c:v>
                </c:pt>
                <c:pt idx="2">
                  <c:v>#N/A</c:v>
                </c:pt>
                <c:pt idx="3">
                  <c:v>#N/A</c:v>
                </c:pt>
                <c:pt idx="4">
                  <c:v>116</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A4F-454D-AD5E-5D0F5D34997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971</c:v>
                </c:pt>
                <c:pt idx="1">
                  <c:v>1141</c:v>
                </c:pt>
                <c:pt idx="2">
                  <c:v>1107</c:v>
                </c:pt>
              </c:numCache>
            </c:numRef>
          </c:val>
          <c:extLst>
            <c:ext xmlns:c16="http://schemas.microsoft.com/office/drawing/2014/chart" uri="{C3380CC4-5D6E-409C-BE32-E72D297353CC}">
              <c16:uniqueId val="{00000000-7611-4C77-A003-05D1B601202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201</c:v>
                </c:pt>
                <c:pt idx="1">
                  <c:v>217</c:v>
                </c:pt>
                <c:pt idx="2">
                  <c:v>189</c:v>
                </c:pt>
              </c:numCache>
            </c:numRef>
          </c:val>
          <c:extLst>
            <c:ext xmlns:c16="http://schemas.microsoft.com/office/drawing/2014/chart" uri="{C3380CC4-5D6E-409C-BE32-E72D297353CC}">
              <c16:uniqueId val="{00000001-7611-4C77-A003-05D1B601202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1990</c:v>
                </c:pt>
                <c:pt idx="1">
                  <c:v>2266</c:v>
                </c:pt>
                <c:pt idx="2">
                  <c:v>2653</c:v>
                </c:pt>
              </c:numCache>
            </c:numRef>
          </c:val>
          <c:extLst>
            <c:ext xmlns:c16="http://schemas.microsoft.com/office/drawing/2014/chart" uri="{C3380CC4-5D6E-409C-BE32-E72D297353CC}">
              <c16:uniqueId val="{00000002-7611-4C77-A003-05D1B601202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山形県山辺町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元利償還金については、平成２５年度以降の山辺中学校改築事業等の借入れに伴う元利償還により増加していたが、新規借入抑制による効果により令和元年度から減少に転じている。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公営企業債の元利償還金に対する繰入金については、公共下水道事業会計等に係るもので、増加傾向で推移していたが、令和３年度以降は年度によって増減している状況であり、令和６年度は、近年で最も低い数値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一部事務組合の地方債の元利償還金に対する負担金等については、新たに建設した施設の起債の償還開始により増加傾向にあり、令和６年度は近年で最高値となっている。</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現時点では、新規の大規模事業の計画はなく、算入公債費は減少傾向にあったが、令和６年度は微増となった。</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今後は既往差債の償還にあわせて実質公債費比率も低くなる見込みである。</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満期一括償還地方債の借入に係る積立はない。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山形県山辺町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地方債の現在高は、山辺中学校改築事業などに伴う借入等により大幅な増額となっていたが、以降の借入抑制により減少傾向となっており、令和６年度は最小値となっている。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公営企業債等繰入見込額は、公共下水道事業会計における地方債の元利償還金に対する使用料の充当割合が高くなってきていることなどにより、減少傾向となっている。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組合等負担等見込額は、減少傾向であり、退職手当負担見込額は、年度により増減の状況にある。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等の充当可能基金は、過去の大規模事業における取崩しのために減額となり、それ以降は同程度の金額で推移していたが、清算金、寄附金の増及び事業精査の効果により、平成３０年度以降、充当可能基金が増加傾向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結果、将来負担比率の分子がマイナス１，８４２百万円と前年度に引き続き大幅な減となっている。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山形県山辺町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山辺町温泉基金の取り崩しにより減少した基金はあるものの、歳入歳出調整による財政調整基金及び山辺町公共施設等再生整備基金は、事業精査等により増額となっている。また、小学校の建て替え時期をまもなく迎えることもあり、新たに山辺町学校施設整備基金を創設し積立を開始している。基金全体としては、総じて増加傾向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他の自治体と比較し、依然として基金残高が低い状況が続いており、今後も、厳しい財政状況が続くことや各公共施設等の老朽化への対応が予想されるため、各基金の設立目的に沿った適切な管理・活用を図り、必要に応じて新たな基金の設立及び廃止等の検討・実施、余剰資金の運用など、これまで以上に基金の有効活用を積極的に検討し、計画的な財源確保に努め、安定的で持続可能な財政運営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後年度の公共施設等の改築・改修・その他整備等に備え、毎年度３０百万円以上の積立てを行うという条件付けで、令和元年度に公共施設等再生整備基金を創設している。統廃合により廃校となった４つの小中学校の解体や、再利用にかかる費用、町民総合体育館の改修、公民館等の改修などが目前に迫っており、この基金を活用して整備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また、耐用年数を迎えつつある２つの小学校の改築に向け、学校施設整備基金を創設し、積立を行っている。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ふるさとづくり基金については、文化会館建設に向けて創設され、今後の事業実施に向けて、積立を行っている。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応援基金については、ふるさと応援寄附金に基づき設立されているが、町単独事業、地場産品による返礼品及び業務委託への支出等に活用されている。その他の基金についても、各基金の目的に沿い各事業の事業実施に常時適切な活用が図られ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特定目的基金全体としては、ほぼ増額傾向となっている。これは、後年度の公共施設等の改築、改修その他整備等に備え、公共施設等再生整備基金、学校施設整備基金を設けたことによるところが大きく、事業精査等により、令和６年度はそれぞれ３１百万円、２０１百万円を積み立てることができ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ふるさと応援基金は、寄附金の増により、１４５百万円を積み立てることができている。</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学校施設整備基金については、今後１０年以内に小学校の改築を行う予定であるため、１０億円以上の積立を予定している。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公共施設等の老朽化により施設の更新等が見込まれることから、これまで以上に各基金の設立目的に沿った適切な管理・活用を図るとともに、必要に応じた新たな基金の設立及び廃止等を検討するなど、今後も基金の有効活用を検討し、計画的な財源確保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土地開発公社の解散に伴う清算金や、ふるさと応援寄附金の増、加えて事業精査並びに職員給与独自削減の効果により、令和４年度、令和５年度は、１００百万以上の積み立てを実施することができ、増額となっていたが、令和６年度では、異常気象等による災害等に対応するなど新たに展開した事業への充当のため、取崩した結果、減少に転じ、現在では１，１０７百万円の残高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主に年度間の財源の不均衡の調整や繰替運用などに活用を図っているものの、歳出増及び歳入減に伴う財源補てんへの対応のほか、老朽化した施設等の修繕など突発的な支出も想定されるため、今後も継続的にこれまで以上の歳入歳出の精査により、継続的な一定額の確保を図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５年度において、普通交付税の再算定により臨時財政対策債償還基金費分として１６百万円の積み立てを行い、増額となった。加えて、令和６年度においても、普通交付税の再算定により臨時財政対策債償還基金費分として２１百万円の積み立てを行ったが、基金からの取崩しにより５０百万円を減債に充てたため、減少に転じ、現在では１８９百万円の残高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各年度の予算編成にあたり、適宜、歳入歳出の動向並びに公債費を踏まえた柔軟な活用や積立を図る。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山形県山辺町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13,344
13,272
61.45
7,443,867
7,221,384
212,564
3,959,250
3,906,054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町には基幹となる産業や大きな企業がないことなどから、財政基盤が弱く、類似団体平均値０．４４を０．０６ポイント下回って０．３８となっている。今後も事業精査等による歳出削減を図るとともに、税収入及び手数料等の増加に取組み、組織体制の見直しを含めてさらに強化し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また、より良い生活環境の整備を推進しながら、県都に近いという地理的利点を活かした施策などにより人口減を抑制し、自主財源確保を含めた財政基盤の強化を図る。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145521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507817"/>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145521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07817"/>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135467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125413</xdr:rowOff>
    </xdr:from>
    <xdr:to>
      <xdr:col>11</xdr:col>
      <xdr:colOff>31750</xdr:colOff>
      <xdr:row>43</xdr:row>
      <xdr:rowOff>135467</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497763"/>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14288</xdr:rowOff>
    </xdr:from>
    <xdr:to>
      <xdr:col>7</xdr:col>
      <xdr:colOff>31750</xdr:colOff>
      <xdr:row>43</xdr:row>
      <xdr:rowOff>115888</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126065</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84667</xdr:rowOff>
    </xdr:from>
    <xdr:to>
      <xdr:col>23</xdr:col>
      <xdr:colOff>184150</xdr:colOff>
      <xdr:row>44</xdr:row>
      <xdr:rowOff>14817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56744</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94721</xdr:rowOff>
    </xdr:from>
    <xdr:to>
      <xdr:col>19</xdr:col>
      <xdr:colOff>184150</xdr:colOff>
      <xdr:row>44</xdr:row>
      <xdr:rowOff>24871</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9648</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53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84667</xdr:rowOff>
    </xdr:from>
    <xdr:to>
      <xdr:col>15</xdr:col>
      <xdr:colOff>133350</xdr:colOff>
      <xdr:row>44</xdr:row>
      <xdr:rowOff>14817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171044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74613</xdr:rowOff>
    </xdr:from>
    <xdr:to>
      <xdr:col>7</xdr:col>
      <xdr:colOff>31750</xdr:colOff>
      <xdr:row>44</xdr:row>
      <xdr:rowOff>4763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4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160990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53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人事院勧告による給与等の増額に伴う人件費の増加や物価高騰に伴う各種経費の上昇、標準化システムへの移行等に伴う物件費の増により、前年度比、類似団体平均値比ともに２．５ポイント上回っている。　</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今後、より一層の事務事業の見直し、投資的経費を始めとした歳出経費の抑制など、様々な取り組みを図るとともに、自主財源の確保に努め、これまで以上に経常一般財源の確保に努める。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20744</xdr:rowOff>
    </xdr:from>
    <xdr:to>
      <xdr:col>23</xdr:col>
      <xdr:colOff>133350</xdr:colOff>
      <xdr:row>65</xdr:row>
      <xdr:rowOff>121285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164994"/>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51435</xdr:rowOff>
    </xdr:from>
    <xdr:to>
      <xdr:col>19</xdr:col>
      <xdr:colOff>133350</xdr:colOff>
      <xdr:row>65</xdr:row>
      <xdr:rowOff>20744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024235"/>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64</xdr:row>
      <xdr:rowOff>51435</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891520"/>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159402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113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65</xdr:row>
      <xdr:rowOff>93133</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891520"/>
          <a:ext cx="889000" cy="34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30708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100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25417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70485</xdr:rowOff>
    </xdr:from>
    <xdr:to>
      <xdr:col>23</xdr:col>
      <xdr:colOff>184150</xdr:colOff>
      <xdr:row>66</xdr:row>
      <xdr:rowOff>635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21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42562</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186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141394</xdr:rowOff>
    </xdr:from>
    <xdr:to>
      <xdr:col>19</xdr:col>
      <xdr:colOff>184150</xdr:colOff>
      <xdr:row>65</xdr:row>
      <xdr:rowOff>71544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56321</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20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635</xdr:rowOff>
    </xdr:from>
    <xdr:to>
      <xdr:col>15</xdr:col>
      <xdr:colOff>133350</xdr:colOff>
      <xdr:row>64</xdr:row>
      <xdr:rowOff>102235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112412</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0742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39370</xdr:rowOff>
    </xdr:from>
    <xdr:to>
      <xdr:col>11</xdr:col>
      <xdr:colOff>82550</xdr:colOff>
      <xdr:row>63</xdr:row>
      <xdr:rowOff>140970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151147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42333</xdr:rowOff>
    </xdr:from>
    <xdr:to>
      <xdr:col>7</xdr:col>
      <xdr:colOff>31750</xdr:colOff>
      <xdr:row>65</xdr:row>
      <xdr:rowOff>143933</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128710</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[202,197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円の増となっており、類似団体内平均値比では、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人当たり人件費・物件費等決算額が類似団体内平均値を下回るの主な要因としては、ゴミ処理業務等を一部事務組合で行っていることや消防業務を委託していることなどによるものである。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ら一部事務組合に係る負担金及び委託料相当分を、人件費・物件費等に合算した場合、人口１人当たりの金額が増加することになるため、構成市町との協議・調整を図りながら、引き続き事務事業の見直しなどによる経費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86739</xdr:rowOff>
    </xdr:from>
    <xdr:to>
      <xdr:col>23</xdr:col>
      <xdr:colOff>133350</xdr:colOff>
      <xdr:row>82</xdr:row>
      <xdr:rowOff>148351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45639"/>
          <a:ext cx="838200" cy="6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5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53076</xdr:rowOff>
    </xdr:from>
    <xdr:to>
      <xdr:col>19</xdr:col>
      <xdr:colOff>133350</xdr:colOff>
      <xdr:row>82</xdr:row>
      <xdr:rowOff>86739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11976"/>
          <a:ext cx="889000" cy="3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42701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73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49075</xdr:rowOff>
    </xdr:from>
    <xdr:to>
      <xdr:col>15</xdr:col>
      <xdr:colOff>82550</xdr:colOff>
      <xdr:row>82</xdr:row>
      <xdr:rowOff>53076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07975"/>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38160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6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25167</xdr:rowOff>
    </xdr:from>
    <xdr:to>
      <xdr:col>11</xdr:col>
      <xdr:colOff>31750</xdr:colOff>
      <xdr:row>82</xdr:row>
      <xdr:rowOff>49075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84067"/>
          <a:ext cx="889000" cy="2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4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81364</xdr:rowOff>
    </xdr:from>
    <xdr:to>
      <xdr:col>7</xdr:col>
      <xdr:colOff>31750</xdr:colOff>
      <xdr:row>83</xdr:row>
      <xdr:rowOff>11514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167741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97551</xdr:rowOff>
    </xdr:from>
    <xdr:to>
      <xdr:col>23</xdr:col>
      <xdr:colOff>184150</xdr:colOff>
      <xdr:row>83</xdr:row>
      <xdr:rowOff>27701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5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114078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01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35939</xdr:rowOff>
    </xdr:from>
    <xdr:to>
      <xdr:col>19</xdr:col>
      <xdr:colOff>184150</xdr:colOff>
      <xdr:row>82</xdr:row>
      <xdr:rowOff>137539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147716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63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2276</xdr:rowOff>
    </xdr:from>
    <xdr:to>
      <xdr:col>15</xdr:col>
      <xdr:colOff>133350</xdr:colOff>
      <xdr:row>82</xdr:row>
      <xdr:rowOff>103876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6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114053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8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169725</xdr:rowOff>
    </xdr:from>
    <xdr:to>
      <xdr:col>11</xdr:col>
      <xdr:colOff>82550</xdr:colOff>
      <xdr:row>82</xdr:row>
      <xdr:rowOff>99875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5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110052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26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145817</xdr:rowOff>
    </xdr:from>
    <xdr:to>
      <xdr:col>7</xdr:col>
      <xdr:colOff>31750</xdr:colOff>
      <xdr:row>82</xdr:row>
      <xdr:rowOff>75967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3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86144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02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ラスパイレス指数については、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平成３０年度から令和３年度まで、職員給与の独自削減を実施していたため、類似団体内平均値を下回っていたが、給与独自削減の終了に伴い、近年は上昇傾向にある。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指数が１００を下回っているところではあるが、これまで以上に給与水準の適正化を図る。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168628</xdr:rowOff>
    </xdr:from>
    <xdr:to>
      <xdr:col>81</xdr:col>
      <xdr:colOff>44450</xdr:colOff>
      <xdr:row>86</xdr:row>
      <xdr:rowOff>168628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9133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64505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66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168628</xdr:rowOff>
    </xdr:from>
    <xdr:to>
      <xdr:col>77</xdr:col>
      <xdr:colOff>44450</xdr:colOff>
      <xdr:row>87</xdr:row>
      <xdr:rowOff>91016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913328"/>
          <a:ext cx="889000" cy="9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87</xdr:row>
      <xdr:rowOff>91016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605000"/>
          <a:ext cx="889000" cy="4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4939</xdr:rowOff>
    </xdr:from>
    <xdr:to>
      <xdr:col>68</xdr:col>
      <xdr:colOff>152400</xdr:colOff>
      <xdr:row>85</xdr:row>
      <xdr:rowOff>31750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57818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134355</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117828</xdr:rowOff>
    </xdr:from>
    <xdr:to>
      <xdr:col>81</xdr:col>
      <xdr:colOff>95250</xdr:colOff>
      <xdr:row>87</xdr:row>
      <xdr:rowOff>47978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89905</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83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117828</xdr:rowOff>
    </xdr:from>
    <xdr:to>
      <xdr:col>77</xdr:col>
      <xdr:colOff>95250</xdr:colOff>
      <xdr:row>87</xdr:row>
      <xdr:rowOff>47978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32755</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94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40216</xdr:rowOff>
    </xdr:from>
    <xdr:to>
      <xdr:col>73</xdr:col>
      <xdr:colOff>44450</xdr:colOff>
      <xdr:row>87</xdr:row>
      <xdr:rowOff>141816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126593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125589</xdr:rowOff>
    </xdr:from>
    <xdr:to>
      <xdr:col>64</xdr:col>
      <xdr:colOff>152400</xdr:colOff>
      <xdr:row>85</xdr:row>
      <xdr:rowOff>55739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65916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9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000</a:t>
          </a:r>
          <a:r>
            <a:rPr kumimoji="1" lang="ja-JP" altLang="en-US" sz="1300">
              <a:latin typeface="ＭＳ Ｐゴシック" panose="020B0600070205080204" pitchFamily="50" charset="-128"/>
              <a:ea typeface="ＭＳ Ｐゴシック" panose="020B0600070205080204" pitchFamily="50" charset="-128"/>
            </a:rPr>
            <a:t>人当たりの職員数は、令和６年度では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８．２４人で類似団体内平均値１１．１０人を２．８６人下回っている。この要因としては、平成１８年度からの行財政改革の取組みとして、職員数の削減や、事務事業等の見直しを図ったこと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しかしながら、近年は業務が増加傾向にあり、人口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人当たりの職員は、微増傾向にある。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今後も類似団体の動向を踏まえ、状況に応じた適正な人員管理を勘案しながら適正な職員の配置に努める。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164871</xdr:rowOff>
    </xdr:from>
    <xdr:to>
      <xdr:col>81</xdr:col>
      <xdr:colOff>44450</xdr:colOff>
      <xdr:row>61</xdr:row>
      <xdr:rowOff>10313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451871"/>
          <a:ext cx="838200" cy="16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69613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528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161493</xdr:rowOff>
    </xdr:from>
    <xdr:to>
      <xdr:col>77</xdr:col>
      <xdr:colOff>44450</xdr:colOff>
      <xdr:row>60</xdr:row>
      <xdr:rowOff>164871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448493"/>
          <a:ext cx="889000" cy="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630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141707</xdr:rowOff>
    </xdr:from>
    <xdr:to>
      <xdr:col>72</xdr:col>
      <xdr:colOff>203200</xdr:colOff>
      <xdr:row>60</xdr:row>
      <xdr:rowOff>161493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428707"/>
          <a:ext cx="8890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168470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6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138329</xdr:rowOff>
    </xdr:from>
    <xdr:to>
      <xdr:col>68</xdr:col>
      <xdr:colOff>152400</xdr:colOff>
      <xdr:row>60</xdr:row>
      <xdr:rowOff>141707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25329"/>
          <a:ext cx="889000" cy="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162679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62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52171</xdr:rowOff>
    </xdr:from>
    <xdr:to>
      <xdr:col>64</xdr:col>
      <xdr:colOff>152400</xdr:colOff>
      <xdr:row>61</xdr:row>
      <xdr:rowOff>153771</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1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138548</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59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130963</xdr:rowOff>
    </xdr:from>
    <xdr:to>
      <xdr:col>81</xdr:col>
      <xdr:colOff>95250</xdr:colOff>
      <xdr:row>61</xdr:row>
      <xdr:rowOff>61113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41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52240</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339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114071</xdr:rowOff>
    </xdr:from>
    <xdr:to>
      <xdr:col>77</xdr:col>
      <xdr:colOff>95250</xdr:colOff>
      <xdr:row>61</xdr:row>
      <xdr:rowOff>44221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40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54398</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169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110693</xdr:rowOff>
    </xdr:from>
    <xdr:to>
      <xdr:col>73</xdr:col>
      <xdr:colOff>44450</xdr:colOff>
      <xdr:row>61</xdr:row>
      <xdr:rowOff>40843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39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51020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166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90907</xdr:rowOff>
    </xdr:from>
    <xdr:to>
      <xdr:col>68</xdr:col>
      <xdr:colOff>203200</xdr:colOff>
      <xdr:row>61</xdr:row>
      <xdr:rowOff>21057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37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31234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146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87529</xdr:rowOff>
    </xdr:from>
    <xdr:to>
      <xdr:col>64</xdr:col>
      <xdr:colOff>152400</xdr:colOff>
      <xdr:row>61</xdr:row>
      <xdr:rowOff>17679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37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27856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143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実質公債費比率が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９．５％と前年度比で０．６ポイント減少しているが、類似団体内平均値８．１％を１．４ポイント上回っている。この要因としては、平成２５年度以降の山辺中学校改築事業などの償還及び借入による影響が大き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は、起債の発行抑制を図っていたが、異常気象等による災害対応等の事業展開のため、起債の発行額が増加してきており、また、今後の公共施設等の更新等により実質公債費比率が上昇することが十分見込ま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今後の実質公債費比率の増減について注視しながら、数値の抑制に努める。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42</xdr:row>
      <xdr:rowOff>35052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178040"/>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35052</xdr:rowOff>
    </xdr:from>
    <xdr:to>
      <xdr:col>77</xdr:col>
      <xdr:colOff>44450</xdr:colOff>
      <xdr:row>42</xdr:row>
      <xdr:rowOff>54356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2359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54356</xdr:rowOff>
    </xdr:from>
    <xdr:to>
      <xdr:col>72</xdr:col>
      <xdr:colOff>203200</xdr:colOff>
      <xdr:row>42</xdr:row>
      <xdr:rowOff>73660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25525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73660</xdr:rowOff>
    </xdr:from>
    <xdr:to>
      <xdr:col>68</xdr:col>
      <xdr:colOff>152400</xdr:colOff>
      <xdr:row>42</xdr:row>
      <xdr:rowOff>150876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74560"/>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155702</xdr:rowOff>
    </xdr:from>
    <xdr:to>
      <xdr:col>77</xdr:col>
      <xdr:colOff>95250</xdr:colOff>
      <xdr:row>42</xdr:row>
      <xdr:rowOff>85852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1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70629</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27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3556</xdr:rowOff>
    </xdr:from>
    <xdr:to>
      <xdr:col>73</xdr:col>
      <xdr:colOff>44450</xdr:colOff>
      <xdr:row>42</xdr:row>
      <xdr:rowOff>105156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20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89933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29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22860</xdr:rowOff>
    </xdr:from>
    <xdr:to>
      <xdr:col>68</xdr:col>
      <xdr:colOff>203200</xdr:colOff>
      <xdr:row>42</xdr:row>
      <xdr:rowOff>124460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109237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100076</xdr:rowOff>
    </xdr:from>
    <xdr:to>
      <xdr:col>64</xdr:col>
      <xdr:colOff>152400</xdr:colOff>
      <xdr:row>43</xdr:row>
      <xdr:rowOff>30226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15003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8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将来負担比率については、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中学校改築事業などの大規模事業による多額の借入が影響し、令和２年度においては類似団体を９．２ポイント上回る状態であったが、起債発行の抑制や事業の精査、ふるさと応援基金の増額等により、前年度の実質単年度収支が黒字であることなど、収支均衡を図ることができたことなどにより令和５年度に引き続き、令和６年度も数値なし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今後も、計画的な起債発行や事業実施等を図る。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81686</xdr:rowOff>
    </xdr:from>
    <xdr:to>
      <xdr:col>68</xdr:col>
      <xdr:colOff>152400</xdr:colOff>
      <xdr:row>16</xdr:row>
      <xdr:rowOff>23520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3512800" y="2481986"/>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66599</xdr:rowOff>
    </xdr:from>
    <xdr:to>
      <xdr:col>68</xdr:col>
      <xdr:colOff>203200</xdr:colOff>
      <xdr:row>14</xdr:row>
      <xdr:rowOff>168199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152976</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553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55372</xdr:rowOff>
    </xdr:from>
    <xdr:to>
      <xdr:col>64</xdr:col>
      <xdr:colOff>152400</xdr:colOff>
      <xdr:row>15</xdr:row>
      <xdr:rowOff>156972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62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167149</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39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30886</xdr:rowOff>
    </xdr:from>
    <xdr:to>
      <xdr:col>68</xdr:col>
      <xdr:colOff>203200</xdr:colOff>
      <xdr:row>14</xdr:row>
      <xdr:rowOff>132486</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4351000" y="243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142663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0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144170</xdr:rowOff>
    </xdr:from>
    <xdr:to>
      <xdr:col>64</xdr:col>
      <xdr:colOff>152400</xdr:colOff>
      <xdr:row>16</xdr:row>
      <xdr:rowOff>74320</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3462000" y="271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59097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80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山形県山辺町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13,344
13,272
61.45
7,443,867
7,221,384
212,564
3,959,250
3,906,054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人事院勧告による給与額のベースアップや、会計年度任用職員の増により、令和６年度においては、２７．８％と前年度比で２．５ポイント上昇し、類似団体内平均値比では、２．４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今後も継続して事務事業の見直しや、適正な人員配置、指定管理者制度や民間委託等を推進することにより、経常収支比率に占める割合が低くなるよう人件費の抑制に努める。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62230</xdr:rowOff>
    </xdr:from>
    <xdr:to>
      <xdr:col>24</xdr:col>
      <xdr:colOff>25400</xdr:colOff>
      <xdr:row>36</xdr:row>
      <xdr:rowOff>157480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3443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27940</xdr:rowOff>
    </xdr:from>
    <xdr:to>
      <xdr:col>19</xdr:col>
      <xdr:colOff>187325</xdr:colOff>
      <xdr:row>36</xdr:row>
      <xdr:rowOff>62230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001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100347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29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123190</xdr:rowOff>
    </xdr:from>
    <xdr:to>
      <xdr:col>15</xdr:col>
      <xdr:colOff>98425</xdr:colOff>
      <xdr:row>36</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239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123190</xdr:rowOff>
    </xdr:from>
    <xdr:to>
      <xdr:col>11</xdr:col>
      <xdr:colOff>9525</xdr:colOff>
      <xdr:row>36</xdr:row>
      <xdr:rowOff>62230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2394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78757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xdr:rowOff>
    </xdr:from>
    <xdr:to>
      <xdr:col>20</xdr:col>
      <xdr:colOff>38100</xdr:colOff>
      <xdr:row>36</xdr:row>
      <xdr:rowOff>113030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8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97807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270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148590</xdr:rowOff>
    </xdr:from>
    <xdr:to>
      <xdr:col>15</xdr:col>
      <xdr:colOff>149225</xdr:colOff>
      <xdr:row>36</xdr:row>
      <xdr:rowOff>78740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63517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72390</xdr:rowOff>
    </xdr:from>
    <xdr:to>
      <xdr:col>11</xdr:col>
      <xdr:colOff>60325</xdr:colOff>
      <xdr:row>36</xdr:row>
      <xdr:rowOff>2540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xdr:rowOff>
    </xdr:from>
    <xdr:to>
      <xdr:col>6</xdr:col>
      <xdr:colOff>171450</xdr:colOff>
      <xdr:row>36</xdr:row>
      <xdr:rowOff>113030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8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97807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7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ついては、令和２年度から令和４年度にかけて新型コロナウイルス感染症の影響により、一時的にポイントが低下していたが、令和５年度以降は上昇傾向にあり、令和６年度では、１７．２％と前年度比で２．６ポイント、類似団体内平均値比で２．５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今後も、新規事業の展開が見込まれ、物件費の増加が予想されるため、更なる経費の節減に努める。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31750</xdr:rowOff>
    </xdr:from>
    <xdr:to>
      <xdr:col>82</xdr:col>
      <xdr:colOff>107950</xdr:colOff>
      <xdr:row>18</xdr:row>
      <xdr:rowOff>107950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94640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0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155575</xdr:rowOff>
    </xdr:from>
    <xdr:to>
      <xdr:col>78</xdr:col>
      <xdr:colOff>69850</xdr:colOff>
      <xdr:row>17</xdr:row>
      <xdr:rowOff>31750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727325"/>
          <a:ext cx="8890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73677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5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155575</xdr:rowOff>
    </xdr:from>
    <xdr:to>
      <xdr:col>73</xdr:col>
      <xdr:colOff>180975</xdr:colOff>
      <xdr:row>16</xdr:row>
      <xdr:rowOff>12700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7273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17</xdr:row>
      <xdr:rowOff>22225</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75590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76852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19050</xdr:rowOff>
    </xdr:from>
    <xdr:to>
      <xdr:col>65</xdr:col>
      <xdr:colOff>53975</xdr:colOff>
      <xdr:row>16</xdr:row>
      <xdr:rowOff>120650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6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130827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53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57150</xdr:rowOff>
    </xdr:from>
    <xdr:to>
      <xdr:col>82</xdr:col>
      <xdr:colOff>158750</xdr:colOff>
      <xdr:row>18</xdr:row>
      <xdr:rowOff>158750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314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29227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311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152400</xdr:rowOff>
    </xdr:from>
    <xdr:to>
      <xdr:col>78</xdr:col>
      <xdr:colOff>120650</xdr:colOff>
      <xdr:row>17</xdr:row>
      <xdr:rowOff>82550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104775</xdr:rowOff>
    </xdr:from>
    <xdr:to>
      <xdr:col>74</xdr:col>
      <xdr:colOff>31750</xdr:colOff>
      <xdr:row>16</xdr:row>
      <xdr:rowOff>34925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67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45102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44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142875</xdr:rowOff>
    </xdr:from>
    <xdr:to>
      <xdr:col>65</xdr:col>
      <xdr:colOff>53975</xdr:colOff>
      <xdr:row>17</xdr:row>
      <xdr:rowOff>73025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8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57802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972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扶助費について、財政状況は厳しいが、令和６年度は類似団体内平均値より２．２％低い数値となっている。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障害福祉サービスに係る介護給付・訓練給付費や、子育て支援施策等に対する経費が増加傾向にあるなど、国・県等の少子高齢化施策にも左右されることもあることなどから、今後も注視しながら対策を実施し、柔軟な対応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53522</xdr:rowOff>
    </xdr:from>
    <xdr:to>
      <xdr:col>24</xdr:col>
      <xdr:colOff>25400</xdr:colOff>
      <xdr:row>55</xdr:row>
      <xdr:rowOff>64407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94832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53522</xdr:rowOff>
    </xdr:from>
    <xdr:to>
      <xdr:col>19</xdr:col>
      <xdr:colOff>187325</xdr:colOff>
      <xdr:row>55</xdr:row>
      <xdr:rowOff>118835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098800" y="94832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55</xdr:row>
      <xdr:rowOff>151493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2209800" y="9548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102705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1815</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5812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122465</xdr:rowOff>
    </xdr:from>
    <xdr:to>
      <xdr:col>6</xdr:col>
      <xdr:colOff>171450</xdr:colOff>
      <xdr:row>56</xdr:row>
      <xdr:rowOff>52615</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55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62792</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13607</xdr:rowOff>
    </xdr:from>
    <xdr:to>
      <xdr:col>24</xdr:col>
      <xdr:colOff>76200</xdr:colOff>
      <xdr:row>55</xdr:row>
      <xdr:rowOff>115207</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30134</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2722</xdr:rowOff>
    </xdr:from>
    <xdr:to>
      <xdr:col>20</xdr:col>
      <xdr:colOff>38100</xdr:colOff>
      <xdr:row>55</xdr:row>
      <xdr:rowOff>104322</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100693</xdr:rowOff>
    </xdr:from>
    <xdr:to>
      <xdr:col>11</xdr:col>
      <xdr:colOff>60325</xdr:colOff>
      <xdr:row>56</xdr:row>
      <xdr:rowOff>30843</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41020</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122465</xdr:rowOff>
    </xdr:from>
    <xdr:to>
      <xdr:col>6</xdr:col>
      <xdr:colOff>171450</xdr:colOff>
      <xdr:row>56</xdr:row>
      <xdr:rowOff>52615</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37392</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63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その他に係る経常収支比率が１４．１％と、前年度比で０．３ポイント、類似団体内平均値比で３．１ポイント上回っており、令和４年度以降は上昇傾向にある。。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これは、令和２年度に公営企業が法適化したことに伴い、企業会計への経常的な繰出金が増加していることなどが要因となっている。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今後も、これまで以上に、特別会計の経営適正化と、健全化を図り、普通会計の負担額の軽減に努める。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86178</xdr:rowOff>
    </xdr:from>
    <xdr:to>
      <xdr:col>82</xdr:col>
      <xdr:colOff>107950</xdr:colOff>
      <xdr:row>59</xdr:row>
      <xdr:rowOff>118835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5671800" y="102017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69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20865</xdr:rowOff>
    </xdr:from>
    <xdr:to>
      <xdr:col>78</xdr:col>
      <xdr:colOff>69850</xdr:colOff>
      <xdr:row>59</xdr:row>
      <xdr:rowOff>86178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4782800" y="101364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166205</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976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127000</xdr:rowOff>
    </xdr:from>
    <xdr:to>
      <xdr:col>73</xdr:col>
      <xdr:colOff>180975</xdr:colOff>
      <xdr:row>59</xdr:row>
      <xdr:rowOff>20865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893800" y="10071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166205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59</xdr:row>
      <xdr:rowOff>64407</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flipV="1">
          <a:off x="13004800" y="10071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5642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68035</xdr:rowOff>
    </xdr:from>
    <xdr:to>
      <xdr:col>82</xdr:col>
      <xdr:colOff>158750</xdr:colOff>
      <xdr:row>59</xdr:row>
      <xdr:rowOff>169635</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40112</xdr:rowOff>
    </xdr:from>
    <xdr:ext cx="762000" cy="259045"/>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35378</xdr:rowOff>
    </xdr:from>
    <xdr:to>
      <xdr:col>78</xdr:col>
      <xdr:colOff>120650</xdr:colOff>
      <xdr:row>59</xdr:row>
      <xdr:rowOff>136978</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121755</xdr:rowOff>
    </xdr:from>
    <xdr:ext cx="7366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141515</xdr:rowOff>
    </xdr:from>
    <xdr:to>
      <xdr:col>74</xdr:col>
      <xdr:colOff>31750</xdr:colOff>
      <xdr:row>59</xdr:row>
      <xdr:rowOff>71665</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56442</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13607</xdr:rowOff>
    </xdr:from>
    <xdr:to>
      <xdr:col>65</xdr:col>
      <xdr:colOff>53975</xdr:colOff>
      <xdr:row>59</xdr:row>
      <xdr:rowOff>115207</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125384</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latin typeface="ＭＳ Ｐゴシック" panose="020B0600070205080204" pitchFamily="50" charset="-128"/>
              <a:ea typeface="ＭＳ Ｐゴシック" panose="020B0600070205080204" pitchFamily="50" charset="-128"/>
            </a:rPr>
            <a:t>  補助費等は、１５．５％と前年度比１．２ポイント、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前年度より０．９ポイント下回っており、類似団体内比で、１．４ポイント下回っている。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近年は突発的な要素もなく、ほぼ横ばいの状況である。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令和４年度以降、学校給食費の無償化などにより、補助費等が上昇していることから、今後も経費の縮減などに努める。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37</xdr:row>
      <xdr:rowOff>147574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43636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77995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421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106426</xdr:rowOff>
    </xdr:from>
    <xdr:to>
      <xdr:col>78</xdr:col>
      <xdr:colOff>69850</xdr:colOff>
      <xdr:row>37</xdr:row>
      <xdr:rowOff>147574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4500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65278</xdr:rowOff>
    </xdr:from>
    <xdr:to>
      <xdr:col>73</xdr:col>
      <xdr:colOff>180975</xdr:colOff>
      <xdr:row>37</xdr:row>
      <xdr:rowOff>106426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4089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65278</xdr:rowOff>
    </xdr:from>
    <xdr:to>
      <xdr:col>69</xdr:col>
      <xdr:colOff>92075</xdr:colOff>
      <xdr:row>37</xdr:row>
      <xdr:rowOff>120142</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40892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149115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41910</xdr:rowOff>
    </xdr:from>
    <xdr:to>
      <xdr:col>82</xdr:col>
      <xdr:colOff>158750</xdr:colOff>
      <xdr:row>37</xdr:row>
      <xdr:rowOff>143510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58437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23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96774</xdr:rowOff>
    </xdr:from>
    <xdr:to>
      <xdr:col>78</xdr:col>
      <xdr:colOff>120650</xdr:colOff>
      <xdr:row>38</xdr:row>
      <xdr:rowOff>26924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11701</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52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55626</xdr:rowOff>
    </xdr:from>
    <xdr:to>
      <xdr:col>74</xdr:col>
      <xdr:colOff>31750</xdr:colOff>
      <xdr:row>37</xdr:row>
      <xdr:rowOff>157226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142003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14478</xdr:rowOff>
    </xdr:from>
    <xdr:to>
      <xdr:col>69</xdr:col>
      <xdr:colOff>142875</xdr:colOff>
      <xdr:row>37</xdr:row>
      <xdr:rowOff>116078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100855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69342</xdr:rowOff>
    </xdr:from>
    <xdr:to>
      <xdr:col>65</xdr:col>
      <xdr:colOff>53975</xdr:colOff>
      <xdr:row>37</xdr:row>
      <xdr:rowOff>170942</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155719</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公債費が１２．８％と類似団体内平均値より１．９ポイント低い数値となっており、対前年度１．８ポイント下回っている。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山辺中学校改築事業等に伴う公債費の償還が大きいところであるが、　平成３０年度以降、地方債の新規発行抑制に努めていたことにより、公債費の割合は横ばいの状況である。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今後も計画的な地方債の新規発行等を行うよう努める。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140715</xdr:rowOff>
    </xdr:from>
    <xdr:to>
      <xdr:col>24</xdr:col>
      <xdr:colOff>25400</xdr:colOff>
      <xdr:row>77</xdr:row>
      <xdr:rowOff>51563</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70915"/>
          <a:ext cx="838200" cy="8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148862</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51563</xdr:rowOff>
    </xdr:from>
    <xdr:to>
      <xdr:col>19</xdr:col>
      <xdr:colOff>187325</xdr:colOff>
      <xdr:row>77</xdr:row>
      <xdr:rowOff>78994</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253213"/>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60706</xdr:rowOff>
    </xdr:from>
    <xdr:to>
      <xdr:col>15</xdr:col>
      <xdr:colOff>98425</xdr:colOff>
      <xdr:row>77</xdr:row>
      <xdr:rowOff>78994</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262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60706</xdr:rowOff>
    </xdr:from>
    <xdr:to>
      <xdr:col>11</xdr:col>
      <xdr:colOff>9525</xdr:colOff>
      <xdr:row>77</xdr:row>
      <xdr:rowOff>124713</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262356"/>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89915</xdr:rowOff>
    </xdr:from>
    <xdr:to>
      <xdr:col>24</xdr:col>
      <xdr:colOff>76200</xdr:colOff>
      <xdr:row>77</xdr:row>
      <xdr:rowOff>20065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106442</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763</xdr:rowOff>
    </xdr:from>
    <xdr:to>
      <xdr:col>20</xdr:col>
      <xdr:colOff>38100</xdr:colOff>
      <xdr:row>77</xdr:row>
      <xdr:rowOff>102363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112540</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971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28194</xdr:rowOff>
    </xdr:from>
    <xdr:to>
      <xdr:col>15</xdr:col>
      <xdr:colOff>149225</xdr:colOff>
      <xdr:row>77</xdr:row>
      <xdr:rowOff>129794</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139971</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9906</xdr:rowOff>
    </xdr:from>
    <xdr:to>
      <xdr:col>11</xdr:col>
      <xdr:colOff>60325</xdr:colOff>
      <xdr:row>77</xdr:row>
      <xdr:rowOff>111506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公債費以外の経常収支比率が、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７８．９％と前年度比で４．３ポイント、類似団体内平均値比で４．４ポイント上回っている。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令和３年度以降は、上昇傾向にある。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今後も、これまで以上に事務事業の見直しや、人件費の抑制に努める。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51563</xdr:rowOff>
    </xdr:from>
    <xdr:to>
      <xdr:col>82</xdr:col>
      <xdr:colOff>107950</xdr:colOff>
      <xdr:row>78</xdr:row>
      <xdr:rowOff>76708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253213"/>
          <a:ext cx="838200" cy="19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77</xdr:row>
      <xdr:rowOff>51563</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65761"/>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74422</xdr:rowOff>
    </xdr:from>
    <xdr:to>
      <xdr:col>73</xdr:col>
      <xdr:colOff>180975</xdr:colOff>
      <xdr:row>76</xdr:row>
      <xdr:rowOff>35561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933172"/>
          <a:ext cx="889000" cy="1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74422</xdr:rowOff>
    </xdr:from>
    <xdr:to>
      <xdr:col>69</xdr:col>
      <xdr:colOff>92075</xdr:colOff>
      <xdr:row>77</xdr:row>
      <xdr:rowOff>60706</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933172"/>
          <a:ext cx="889000" cy="3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25908</xdr:rowOff>
    </xdr:from>
    <xdr:to>
      <xdr:col>82</xdr:col>
      <xdr:colOff>158750</xdr:colOff>
      <xdr:row>78</xdr:row>
      <xdr:rowOff>127508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169435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763</xdr:rowOff>
    </xdr:from>
    <xdr:to>
      <xdr:col>78</xdr:col>
      <xdr:colOff>120650</xdr:colOff>
      <xdr:row>77</xdr:row>
      <xdr:rowOff>102363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87140</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88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156211</xdr:rowOff>
    </xdr:from>
    <xdr:to>
      <xdr:col>74</xdr:col>
      <xdr:colOff>31750</xdr:colOff>
      <xdr:row>76</xdr:row>
      <xdr:rowOff>86361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96537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23622</xdr:rowOff>
    </xdr:from>
    <xdr:to>
      <xdr:col>69</xdr:col>
      <xdr:colOff>142875</xdr:colOff>
      <xdr:row>75</xdr:row>
      <xdr:rowOff>125222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8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135399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65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xdr:rowOff>
    </xdr:from>
    <xdr:to>
      <xdr:col>65</xdr:col>
      <xdr:colOff>53975</xdr:colOff>
      <xdr:row>77</xdr:row>
      <xdr:rowOff>111506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96283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山形県山辺町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116039</xdr:rowOff>
    </xdr:from>
    <xdr:to>
      <xdr:col>29</xdr:col>
      <xdr:colOff>127000</xdr:colOff>
      <xdr:row>17</xdr:row>
      <xdr:rowOff>163520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3078314"/>
          <a:ext cx="647700" cy="474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19116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638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163520</xdr:rowOff>
    </xdr:from>
    <xdr:to>
      <xdr:col>26</xdr:col>
      <xdr:colOff>50800</xdr:colOff>
      <xdr:row>18</xdr:row>
      <xdr:rowOff>8373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3125795"/>
          <a:ext cx="698500" cy="16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163826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611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8373</xdr:rowOff>
    </xdr:from>
    <xdr:to>
      <xdr:col>22</xdr:col>
      <xdr:colOff>114300</xdr:colOff>
      <xdr:row>18</xdr:row>
      <xdr:rowOff>27000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3142098"/>
          <a:ext cx="698500" cy="18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8959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2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21742</xdr:rowOff>
    </xdr:from>
    <xdr:to>
      <xdr:col>18</xdr:col>
      <xdr:colOff>177800</xdr:colOff>
      <xdr:row>18</xdr:row>
      <xdr:rowOff>27000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2908300" y="3155467"/>
          <a:ext cx="698500" cy="5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18071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3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117987</xdr:rowOff>
    </xdr:from>
    <xdr:to>
      <xdr:col>15</xdr:col>
      <xdr:colOff>101600</xdr:colOff>
      <xdr:row>17</xdr:row>
      <xdr:rowOff>48137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088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58314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77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65239</xdr:rowOff>
    </xdr:from>
    <xdr:to>
      <xdr:col>29</xdr:col>
      <xdr:colOff>177800</xdr:colOff>
      <xdr:row>17</xdr:row>
      <xdr:rowOff>166839</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30275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145266</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93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112720</xdr:rowOff>
    </xdr:from>
    <xdr:to>
      <xdr:col>26</xdr:col>
      <xdr:colOff>101600</xdr:colOff>
      <xdr:row>18</xdr:row>
      <xdr:rowOff>42870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3074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27647</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3161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129023</xdr:rowOff>
    </xdr:from>
    <xdr:to>
      <xdr:col>22</xdr:col>
      <xdr:colOff>165100</xdr:colOff>
      <xdr:row>18</xdr:row>
      <xdr:rowOff>59173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30912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43950</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3177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147650</xdr:rowOff>
    </xdr:from>
    <xdr:to>
      <xdr:col>19</xdr:col>
      <xdr:colOff>38100</xdr:colOff>
      <xdr:row>18</xdr:row>
      <xdr:rowOff>77800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3109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62577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319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142392</xdr:rowOff>
    </xdr:from>
    <xdr:to>
      <xdr:col>15</xdr:col>
      <xdr:colOff>101600</xdr:colOff>
      <xdr:row>18</xdr:row>
      <xdr:rowOff>72542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3104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57319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191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115818</xdr:rowOff>
    </xdr:from>
    <xdr:to>
      <xdr:col>29</xdr:col>
      <xdr:colOff>127000</xdr:colOff>
      <xdr:row>37</xdr:row>
      <xdr:rowOff>47943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069068"/>
          <a:ext cx="647700" cy="1035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242936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53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75508</xdr:rowOff>
    </xdr:from>
    <xdr:to>
      <xdr:col>26</xdr:col>
      <xdr:colOff>50800</xdr:colOff>
      <xdr:row>36</xdr:row>
      <xdr:rowOff>115818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028758"/>
          <a:ext cx="698500" cy="40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145057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55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75508</xdr:rowOff>
    </xdr:from>
    <xdr:to>
      <xdr:col>22</xdr:col>
      <xdr:colOff>114300</xdr:colOff>
      <xdr:row>36</xdr:row>
      <xdr:rowOff>143669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028758"/>
          <a:ext cx="698500" cy="681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08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126295</xdr:rowOff>
    </xdr:from>
    <xdr:to>
      <xdr:col>18</xdr:col>
      <xdr:colOff>177800</xdr:colOff>
      <xdr:row>36</xdr:row>
      <xdr:rowOff>143669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79545"/>
          <a:ext cx="698500" cy="173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183576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9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71247</xdr:rowOff>
    </xdr:from>
    <xdr:to>
      <xdr:col>15</xdr:col>
      <xdr:colOff>101600</xdr:colOff>
      <xdr:row>37</xdr:row>
      <xdr:rowOff>1397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2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183024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79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168593</xdr:rowOff>
    </xdr:from>
    <xdr:to>
      <xdr:col>29</xdr:col>
      <xdr:colOff>177800</xdr:colOff>
      <xdr:row>37</xdr:row>
      <xdr:rowOff>98743</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21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140670</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9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65018</xdr:rowOff>
    </xdr:from>
    <xdr:to>
      <xdr:col>26</xdr:col>
      <xdr:colOff>101600</xdr:colOff>
      <xdr:row>36</xdr:row>
      <xdr:rowOff>166618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18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151395</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04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24708</xdr:rowOff>
    </xdr:from>
    <xdr:to>
      <xdr:col>22</xdr:col>
      <xdr:colOff>165100</xdr:colOff>
      <xdr:row>36</xdr:row>
      <xdr:rowOff>126308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77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136485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746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92869</xdr:rowOff>
    </xdr:from>
    <xdr:to>
      <xdr:col>19</xdr:col>
      <xdr:colOff>38100</xdr:colOff>
      <xdr:row>37</xdr:row>
      <xdr:rowOff>23019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46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7796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3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75495</xdr:rowOff>
    </xdr:from>
    <xdr:to>
      <xdr:col>15</xdr:col>
      <xdr:colOff>101600</xdr:colOff>
      <xdr:row>37</xdr:row>
      <xdr:rowOff>5645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28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161872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15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山形県山辺町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13,344
13,272
61.45
7,443,867
7,221,384
212,564
3,959,250
3,906,054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79898</xdr:rowOff>
    </xdr:from>
    <xdr:to>
      <xdr:col>24</xdr:col>
      <xdr:colOff>63500</xdr:colOff>
      <xdr:row>36</xdr:row>
      <xdr:rowOff>127502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52098"/>
          <a:ext cx="838200" cy="4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73857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03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127502</xdr:rowOff>
    </xdr:from>
    <xdr:to>
      <xdr:col>19</xdr:col>
      <xdr:colOff>177800</xdr:colOff>
      <xdr:row>36</xdr:row>
      <xdr:rowOff>142599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99702"/>
          <a:ext cx="889000" cy="1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42280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7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142599</xdr:rowOff>
    </xdr:from>
    <xdr:to>
      <xdr:col>15</xdr:col>
      <xdr:colOff>50800</xdr:colOff>
      <xdr:row>36</xdr:row>
      <xdr:rowOff>164526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314799"/>
          <a:ext cx="889000" cy="2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52690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154765</xdr:rowOff>
    </xdr:from>
    <xdr:to>
      <xdr:col>10</xdr:col>
      <xdr:colOff>114300</xdr:colOff>
      <xdr:row>36</xdr:row>
      <xdr:rowOff>164526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1130300" y="6326965"/>
          <a:ext cx="889000" cy="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61057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150622</xdr:rowOff>
    </xdr:from>
    <xdr:to>
      <xdr:col>6</xdr:col>
      <xdr:colOff>38100</xdr:colOff>
      <xdr:row>36</xdr:row>
      <xdr:rowOff>80772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51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97299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2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29098</xdr:rowOff>
    </xdr:from>
    <xdr:to>
      <xdr:col>24</xdr:col>
      <xdr:colOff>114300</xdr:colOff>
      <xdr:row>36</xdr:row>
      <xdr:rowOff>130698</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20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115475</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1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76702</xdr:rowOff>
    </xdr:from>
    <xdr:to>
      <xdr:col>20</xdr:col>
      <xdr:colOff>38100</xdr:colOff>
      <xdr:row>37</xdr:row>
      <xdr:rowOff>6852</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4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169429</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34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91799</xdr:rowOff>
    </xdr:from>
    <xdr:to>
      <xdr:col>15</xdr:col>
      <xdr:colOff>101600</xdr:colOff>
      <xdr:row>37</xdr:row>
      <xdr:rowOff>21949</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6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13076</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35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113726</xdr:rowOff>
    </xdr:from>
    <xdr:to>
      <xdr:col>10</xdr:col>
      <xdr:colOff>165100</xdr:colOff>
      <xdr:row>37</xdr:row>
      <xdr:rowOff>43876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8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35003</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37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103965</xdr:rowOff>
    </xdr:from>
    <xdr:to>
      <xdr:col>6</xdr:col>
      <xdr:colOff>38100</xdr:colOff>
      <xdr:row>37</xdr:row>
      <xdr:rowOff>34115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7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25242</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6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95760</xdr:rowOff>
    </xdr:from>
    <xdr:to>
      <xdr:col>24</xdr:col>
      <xdr:colOff>63500</xdr:colOff>
      <xdr:row>57</xdr:row>
      <xdr:rowOff>141143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68410"/>
          <a:ext cx="838200" cy="4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48455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49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141143</xdr:rowOff>
    </xdr:from>
    <xdr:to>
      <xdr:col>19</xdr:col>
      <xdr:colOff>177800</xdr:colOff>
      <xdr:row>58</xdr:row>
      <xdr:rowOff>19617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913793"/>
          <a:ext cx="889000" cy="49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170990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60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19617</xdr:rowOff>
    </xdr:from>
    <xdr:to>
      <xdr:col>15</xdr:col>
      <xdr:colOff>50800</xdr:colOff>
      <xdr:row>58</xdr:row>
      <xdr:rowOff>30168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63717"/>
          <a:ext cx="889000" cy="10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167669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9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30168</xdr:rowOff>
    </xdr:from>
    <xdr:to>
      <xdr:col>10</xdr:col>
      <xdr:colOff>114300</xdr:colOff>
      <xdr:row>58</xdr:row>
      <xdr:rowOff>58426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74268"/>
          <a:ext cx="889000" cy="28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24213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62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95732</xdr:rowOff>
    </xdr:from>
    <xdr:to>
      <xdr:col>6</xdr:col>
      <xdr:colOff>38100</xdr:colOff>
      <xdr:row>58</xdr:row>
      <xdr:rowOff>25882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6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42409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4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44960</xdr:rowOff>
    </xdr:from>
    <xdr:to>
      <xdr:col>24</xdr:col>
      <xdr:colOff>114300</xdr:colOff>
      <xdr:row>57</xdr:row>
      <xdr:rowOff>146560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1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23387</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96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90343</xdr:rowOff>
    </xdr:from>
    <xdr:to>
      <xdr:col>20</xdr:col>
      <xdr:colOff>38100</xdr:colOff>
      <xdr:row>58</xdr:row>
      <xdr:rowOff>20493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6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11620</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95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140267</xdr:rowOff>
    </xdr:from>
    <xdr:to>
      <xdr:col>15</xdr:col>
      <xdr:colOff>101600</xdr:colOff>
      <xdr:row>58</xdr:row>
      <xdr:rowOff>70417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91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61544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1000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150818</xdr:rowOff>
    </xdr:from>
    <xdr:to>
      <xdr:col>10</xdr:col>
      <xdr:colOff>165100</xdr:colOff>
      <xdr:row>58</xdr:row>
      <xdr:rowOff>80968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2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72095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1001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7626</xdr:rowOff>
    </xdr:from>
    <xdr:to>
      <xdr:col>6</xdr:col>
      <xdr:colOff>38100</xdr:colOff>
      <xdr:row>58</xdr:row>
      <xdr:rowOff>109226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51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100353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1004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1122</xdr:rowOff>
    </xdr:from>
    <xdr:to>
      <xdr:col>24</xdr:col>
      <xdr:colOff>63500</xdr:colOff>
      <xdr:row>77</xdr:row>
      <xdr:rowOff>150673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02772"/>
          <a:ext cx="838200" cy="149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69361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71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109731</xdr:rowOff>
    </xdr:from>
    <xdr:to>
      <xdr:col>19</xdr:col>
      <xdr:colOff>177800</xdr:colOff>
      <xdr:row>77</xdr:row>
      <xdr:rowOff>150673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11381"/>
          <a:ext cx="889000" cy="40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46435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7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158719</xdr:rowOff>
    </xdr:from>
    <xdr:to>
      <xdr:col>15</xdr:col>
      <xdr:colOff>50800</xdr:colOff>
      <xdr:row>77</xdr:row>
      <xdr:rowOff>109731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188919"/>
          <a:ext cx="889000" cy="12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21195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39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158719</xdr:rowOff>
    </xdr:from>
    <xdr:to>
      <xdr:col>10</xdr:col>
      <xdr:colOff>114300</xdr:colOff>
      <xdr:row>77</xdr:row>
      <xdr:rowOff>89362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188919"/>
          <a:ext cx="889000" cy="102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25082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9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36871</xdr:rowOff>
    </xdr:from>
    <xdr:to>
      <xdr:col>6</xdr:col>
      <xdr:colOff>38100</xdr:colOff>
      <xdr:row>77</xdr:row>
      <xdr:rowOff>138471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154998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013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121772</xdr:rowOff>
    </xdr:from>
    <xdr:to>
      <xdr:col>24</xdr:col>
      <xdr:colOff>114300</xdr:colOff>
      <xdr:row>77</xdr:row>
      <xdr:rowOff>51922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5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144649</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03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99873</xdr:rowOff>
    </xdr:from>
    <xdr:to>
      <xdr:col>20</xdr:col>
      <xdr:colOff>38100</xdr:colOff>
      <xdr:row>78</xdr:row>
      <xdr:rowOff>30023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0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21150</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9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58931</xdr:rowOff>
    </xdr:from>
    <xdr:to>
      <xdr:col>15</xdr:col>
      <xdr:colOff>101600</xdr:colOff>
      <xdr:row>77</xdr:row>
      <xdr:rowOff>160531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6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5608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03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107919</xdr:rowOff>
    </xdr:from>
    <xdr:to>
      <xdr:col>10</xdr:col>
      <xdr:colOff>165100</xdr:colOff>
      <xdr:row>77</xdr:row>
      <xdr:rowOff>38069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13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54597</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91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38562</xdr:rowOff>
    </xdr:from>
    <xdr:to>
      <xdr:col>6</xdr:col>
      <xdr:colOff>38100</xdr:colOff>
      <xdr:row>77</xdr:row>
      <xdr:rowOff>140162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4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131289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3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47041</xdr:rowOff>
    </xdr:from>
    <xdr:to>
      <xdr:col>24</xdr:col>
      <xdr:colOff>63500</xdr:colOff>
      <xdr:row>97</xdr:row>
      <xdr:rowOff>158195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677691"/>
          <a:ext cx="838200" cy="11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085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158195</xdr:rowOff>
    </xdr:from>
    <xdr:to>
      <xdr:col>19</xdr:col>
      <xdr:colOff>177800</xdr:colOff>
      <xdr:row>98</xdr:row>
      <xdr:rowOff>2279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788845"/>
          <a:ext cx="889000" cy="1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134538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07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16506</xdr:rowOff>
    </xdr:from>
    <xdr:to>
      <xdr:col>15</xdr:col>
      <xdr:colOff>50800</xdr:colOff>
      <xdr:row>98</xdr:row>
      <xdr:rowOff>2279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647156"/>
          <a:ext cx="889000" cy="15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54911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17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16506</xdr:rowOff>
    </xdr:from>
    <xdr:to>
      <xdr:col>10</xdr:col>
      <xdr:colOff>114300</xdr:colOff>
      <xdr:row>98</xdr:row>
      <xdr:rowOff>69106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47156"/>
          <a:ext cx="889000" cy="22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113541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0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11111</xdr:rowOff>
    </xdr:from>
    <xdr:to>
      <xdr:col>6</xdr:col>
      <xdr:colOff>38100</xdr:colOff>
      <xdr:row>97</xdr:row>
      <xdr:rowOff>112711</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64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129238</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41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167691</xdr:rowOff>
    </xdr:from>
    <xdr:to>
      <xdr:col>24</xdr:col>
      <xdr:colOff>114300</xdr:colOff>
      <xdr:row>97</xdr:row>
      <xdr:rowOff>97841</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62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146118</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60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107395</xdr:rowOff>
    </xdr:from>
    <xdr:to>
      <xdr:col>20</xdr:col>
      <xdr:colOff>38100</xdr:colOff>
      <xdr:row>98</xdr:row>
      <xdr:rowOff>37545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73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28672</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83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122929</xdr:rowOff>
    </xdr:from>
    <xdr:to>
      <xdr:col>15</xdr:col>
      <xdr:colOff>101600</xdr:colOff>
      <xdr:row>98</xdr:row>
      <xdr:rowOff>53079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75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44206</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84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137156</xdr:rowOff>
    </xdr:from>
    <xdr:to>
      <xdr:col>10</xdr:col>
      <xdr:colOff>165100</xdr:colOff>
      <xdr:row>97</xdr:row>
      <xdr:rowOff>67306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5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58433</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68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18306</xdr:rowOff>
    </xdr:from>
    <xdr:to>
      <xdr:col>6</xdr:col>
      <xdr:colOff>38100</xdr:colOff>
      <xdr:row>98</xdr:row>
      <xdr:rowOff>119906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82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111033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91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121716</xdr:rowOff>
    </xdr:from>
    <xdr:to>
      <xdr:col>55</xdr:col>
      <xdr:colOff>0</xdr:colOff>
      <xdr:row>37</xdr:row>
      <xdr:rowOff>123969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465366"/>
          <a:ext cx="8382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171350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72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114126</xdr:rowOff>
    </xdr:from>
    <xdr:to>
      <xdr:col>50</xdr:col>
      <xdr:colOff>114300</xdr:colOff>
      <xdr:row>37</xdr:row>
      <xdr:rowOff>121716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457776"/>
          <a:ext cx="889000" cy="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133441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134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114126</xdr:rowOff>
    </xdr:from>
    <xdr:to>
      <xdr:col>45</xdr:col>
      <xdr:colOff>177800</xdr:colOff>
      <xdr:row>38</xdr:row>
      <xdr:rowOff>10322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457776"/>
          <a:ext cx="889000" cy="67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138248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13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14992</xdr:rowOff>
    </xdr:from>
    <xdr:to>
      <xdr:col>41</xdr:col>
      <xdr:colOff>50800</xdr:colOff>
      <xdr:row>38</xdr:row>
      <xdr:rowOff>10322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187192"/>
          <a:ext cx="889000" cy="33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160925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16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24275</xdr:rowOff>
    </xdr:from>
    <xdr:to>
      <xdr:col>36</xdr:col>
      <xdr:colOff>165100</xdr:colOff>
      <xdr:row>35</xdr:row>
      <xdr:rowOff>125875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142402</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00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73169</xdr:rowOff>
    </xdr:from>
    <xdr:to>
      <xdr:col>55</xdr:col>
      <xdr:colOff>50800</xdr:colOff>
      <xdr:row>38</xdr:row>
      <xdr:rowOff>3319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41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51596</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70916</xdr:rowOff>
    </xdr:from>
    <xdr:to>
      <xdr:col>50</xdr:col>
      <xdr:colOff>165100</xdr:colOff>
      <xdr:row>38</xdr:row>
      <xdr:rowOff>1066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41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163643</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50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63326</xdr:rowOff>
    </xdr:from>
    <xdr:to>
      <xdr:col>46</xdr:col>
      <xdr:colOff>38100</xdr:colOff>
      <xdr:row>37</xdr:row>
      <xdr:rowOff>164926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0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156053</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6499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130972</xdr:rowOff>
    </xdr:from>
    <xdr:to>
      <xdr:col>41</xdr:col>
      <xdr:colOff>101600</xdr:colOff>
      <xdr:row>38</xdr:row>
      <xdr:rowOff>61122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47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52249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56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135642</xdr:rowOff>
    </xdr:from>
    <xdr:to>
      <xdr:col>36</xdr:col>
      <xdr:colOff>165100</xdr:colOff>
      <xdr:row>36</xdr:row>
      <xdr:rowOff>65792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13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56919</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6229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109523</xdr:rowOff>
    </xdr:from>
    <xdr:to>
      <xdr:col>55</xdr:col>
      <xdr:colOff>0</xdr:colOff>
      <xdr:row>58</xdr:row>
      <xdr:rowOff>113317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10053623"/>
          <a:ext cx="838200" cy="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25645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6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107136</xdr:rowOff>
    </xdr:from>
    <xdr:to>
      <xdr:col>50</xdr:col>
      <xdr:colOff>114300</xdr:colOff>
      <xdr:row>58</xdr:row>
      <xdr:rowOff>113317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10051236"/>
          <a:ext cx="889000" cy="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140790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57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103979</xdr:rowOff>
    </xdr:from>
    <xdr:to>
      <xdr:col>45</xdr:col>
      <xdr:colOff>177800</xdr:colOff>
      <xdr:row>58</xdr:row>
      <xdr:rowOff>107136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10048079"/>
          <a:ext cx="889000" cy="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169678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103979</xdr:rowOff>
    </xdr:from>
    <xdr:to>
      <xdr:col>41</xdr:col>
      <xdr:colOff>50800</xdr:colOff>
      <xdr:row>58</xdr:row>
      <xdr:rowOff>116077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10048079"/>
          <a:ext cx="889000" cy="1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155002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43646</xdr:rowOff>
    </xdr:from>
    <xdr:to>
      <xdr:col>36</xdr:col>
      <xdr:colOff>165100</xdr:colOff>
      <xdr:row>57</xdr:row>
      <xdr:rowOff>145246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81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161773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59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58723</xdr:rowOff>
    </xdr:from>
    <xdr:to>
      <xdr:col>55</xdr:col>
      <xdr:colOff>50800</xdr:colOff>
      <xdr:row>58</xdr:row>
      <xdr:rowOff>160323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1000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145100</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91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62517</xdr:rowOff>
    </xdr:from>
    <xdr:to>
      <xdr:col>50</xdr:col>
      <xdr:colOff>165100</xdr:colOff>
      <xdr:row>58</xdr:row>
      <xdr:rowOff>164117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1000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155244</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9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56336</xdr:rowOff>
    </xdr:from>
    <xdr:to>
      <xdr:col>46</xdr:col>
      <xdr:colOff>38100</xdr:colOff>
      <xdr:row>58</xdr:row>
      <xdr:rowOff>157936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1000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149063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93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53179</xdr:rowOff>
    </xdr:from>
    <xdr:to>
      <xdr:col>41</xdr:col>
      <xdr:colOff>101600</xdr:colOff>
      <xdr:row>58</xdr:row>
      <xdr:rowOff>154779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9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145906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9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65277</xdr:rowOff>
    </xdr:from>
    <xdr:to>
      <xdr:col>36</xdr:col>
      <xdr:colOff>165100</xdr:colOff>
      <xdr:row>58</xdr:row>
      <xdr:rowOff>166877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1000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158004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1010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16342</xdr:rowOff>
    </xdr:from>
    <xdr:to>
      <xdr:col>55</xdr:col>
      <xdr:colOff>0</xdr:colOff>
      <xdr:row>78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389442"/>
          <a:ext cx="838200" cy="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10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16342</xdr:rowOff>
    </xdr:from>
    <xdr:to>
      <xdr:col>50</xdr:col>
      <xdr:colOff>114300</xdr:colOff>
      <xdr:row>78</xdr:row>
      <xdr:rowOff>18497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389442"/>
          <a:ext cx="889000" cy="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18497</xdr:rowOff>
    </xdr:from>
    <xdr:to>
      <xdr:col>45</xdr:col>
      <xdr:colOff>177800</xdr:colOff>
      <xdr:row>78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391597"/>
          <a:ext cx="889000" cy="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167332</xdr:rowOff>
    </xdr:from>
    <xdr:to>
      <xdr:col>41</xdr:col>
      <xdr:colOff>50800</xdr:colOff>
      <xdr:row>78</xdr:row>
      <xdr:rowOff>25400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368982"/>
          <a:ext cx="889000" cy="29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73451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9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144365</xdr:rowOff>
    </xdr:from>
    <xdr:to>
      <xdr:col>36</xdr:col>
      <xdr:colOff>165100</xdr:colOff>
      <xdr:row>77</xdr:row>
      <xdr:rowOff>74515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17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91041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294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146050</xdr:rowOff>
    </xdr:from>
    <xdr:to>
      <xdr:col>55</xdr:col>
      <xdr:colOff>50800</xdr:colOff>
      <xdr:row>78</xdr:row>
      <xdr:rowOff>76200</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60977</xdr:rowOff>
    </xdr:from>
    <xdr:ext cx="249299"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26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136992</xdr:rowOff>
    </xdr:from>
    <xdr:to>
      <xdr:col>50</xdr:col>
      <xdr:colOff>165100</xdr:colOff>
      <xdr:row>78</xdr:row>
      <xdr:rowOff>67142</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3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58269</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431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139147</xdr:rowOff>
    </xdr:from>
    <xdr:to>
      <xdr:col>46</xdr:col>
      <xdr:colOff>38100</xdr:colOff>
      <xdr:row>78</xdr:row>
      <xdr:rowOff>69297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4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60424</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43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146050</xdr:rowOff>
    </xdr:from>
    <xdr:to>
      <xdr:col>41</xdr:col>
      <xdr:colOff>101600</xdr:colOff>
      <xdr:row>78</xdr:row>
      <xdr:rowOff>76200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78</xdr:row>
      <xdr:rowOff>67327</xdr:rowOff>
    </xdr:from>
    <xdr:ext cx="249299"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73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116532</xdr:rowOff>
    </xdr:from>
    <xdr:to>
      <xdr:col>36</xdr:col>
      <xdr:colOff>165100</xdr:colOff>
      <xdr:row>78</xdr:row>
      <xdr:rowOff>46682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31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37809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410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109772</xdr:rowOff>
    </xdr:from>
    <xdr:to>
      <xdr:col>55</xdr:col>
      <xdr:colOff>0</xdr:colOff>
      <xdr:row>98</xdr:row>
      <xdr:rowOff>117145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911872"/>
          <a:ext cx="838200" cy="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121511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80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109945</xdr:rowOff>
    </xdr:from>
    <xdr:to>
      <xdr:col>50</xdr:col>
      <xdr:colOff>114300</xdr:colOff>
      <xdr:row>98</xdr:row>
      <xdr:rowOff>117145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8750300" y="16912045"/>
          <a:ext cx="889000" cy="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48207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50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103983</xdr:rowOff>
    </xdr:from>
    <xdr:to>
      <xdr:col>45</xdr:col>
      <xdr:colOff>177800</xdr:colOff>
      <xdr:row>98</xdr:row>
      <xdr:rowOff>109945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906083"/>
          <a:ext cx="889000" cy="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81864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54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103983</xdr:rowOff>
    </xdr:from>
    <xdr:to>
      <xdr:col>41</xdr:col>
      <xdr:colOff>50800</xdr:colOff>
      <xdr:row>98</xdr:row>
      <xdr:rowOff>127991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906083"/>
          <a:ext cx="889000" cy="2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82568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54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138095</xdr:rowOff>
    </xdr:from>
    <xdr:to>
      <xdr:col>36</xdr:col>
      <xdr:colOff>165100</xdr:colOff>
      <xdr:row>98</xdr:row>
      <xdr:rowOff>68245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68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84772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4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58972</xdr:rowOff>
    </xdr:from>
    <xdr:to>
      <xdr:col>55</xdr:col>
      <xdr:colOff>50800</xdr:colOff>
      <xdr:row>98</xdr:row>
      <xdr:rowOff>160572</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145349</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7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66345</xdr:rowOff>
    </xdr:from>
    <xdr:to>
      <xdr:col>50</xdr:col>
      <xdr:colOff>165100</xdr:colOff>
      <xdr:row>98</xdr:row>
      <xdr:rowOff>167945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6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159072</xdr:rowOff>
    </xdr:from>
    <xdr:ext cx="469744"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04428" y="16961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59145</xdr:rowOff>
    </xdr:from>
    <xdr:to>
      <xdr:col>46</xdr:col>
      <xdr:colOff>38100</xdr:colOff>
      <xdr:row>98</xdr:row>
      <xdr:rowOff>160745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6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151872</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9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53183</xdr:rowOff>
    </xdr:from>
    <xdr:to>
      <xdr:col>41</xdr:col>
      <xdr:colOff>101600</xdr:colOff>
      <xdr:row>98</xdr:row>
      <xdr:rowOff>154783</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5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145910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4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77191</xdr:rowOff>
    </xdr:from>
    <xdr:to>
      <xdr:col>36</xdr:col>
      <xdr:colOff>165100</xdr:colOff>
      <xdr:row>99</xdr:row>
      <xdr:rowOff>7341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7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169918</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37428" y="16972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133688</xdr:rowOff>
    </xdr:from>
    <xdr:to>
      <xdr:col>85</xdr:col>
      <xdr:colOff>127000</xdr:colOff>
      <xdr:row>38</xdr:row>
      <xdr:rowOff>139678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648788"/>
          <a:ext cx="838200" cy="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50672</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133002</xdr:rowOff>
    </xdr:from>
    <xdr:to>
      <xdr:col>81</xdr:col>
      <xdr:colOff>50800</xdr:colOff>
      <xdr:row>38</xdr:row>
      <xdr:rowOff>139678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648102"/>
          <a:ext cx="889000" cy="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102351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27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90300</xdr:rowOff>
    </xdr:from>
    <xdr:to>
      <xdr:col>76</xdr:col>
      <xdr:colOff>114300</xdr:colOff>
      <xdr:row>38</xdr:row>
      <xdr:rowOff>133002</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433950"/>
          <a:ext cx="889000" cy="2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50527</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90300</xdr:rowOff>
    </xdr:from>
    <xdr:to>
      <xdr:col>71</xdr:col>
      <xdr:colOff>177800</xdr:colOff>
      <xdr:row>38</xdr:row>
      <xdr:rowOff>14427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433950"/>
          <a:ext cx="889000" cy="9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23619</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53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73950</xdr:rowOff>
    </xdr:from>
    <xdr:to>
      <xdr:col>67</xdr:col>
      <xdr:colOff>101600</xdr:colOff>
      <xdr:row>37</xdr:row>
      <xdr:rowOff>4100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24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20627</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02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82888</xdr:rowOff>
    </xdr:from>
    <xdr:to>
      <xdr:col>85</xdr:col>
      <xdr:colOff>177800</xdr:colOff>
      <xdr:row>39</xdr:row>
      <xdr:rowOff>13038</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59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6222</xdr:rowOff>
    </xdr:from>
    <xdr:ext cx="378565"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88878</xdr:rowOff>
    </xdr:from>
    <xdr:to>
      <xdr:col>81</xdr:col>
      <xdr:colOff>101600</xdr:colOff>
      <xdr:row>39</xdr:row>
      <xdr:rowOff>19028</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10155</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6967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82202</xdr:rowOff>
    </xdr:from>
    <xdr:to>
      <xdr:col>76</xdr:col>
      <xdr:colOff>165100</xdr:colOff>
      <xdr:row>39</xdr:row>
      <xdr:rowOff>12352</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59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3479</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3017" y="6690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39500</xdr:rowOff>
    </xdr:from>
    <xdr:to>
      <xdr:col>72</xdr:col>
      <xdr:colOff>38100</xdr:colOff>
      <xdr:row>37</xdr:row>
      <xdr:rowOff>141100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38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157627</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15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135077</xdr:rowOff>
    </xdr:from>
    <xdr:to>
      <xdr:col>67</xdr:col>
      <xdr:colOff>101600</xdr:colOff>
      <xdr:row>38</xdr:row>
      <xdr:rowOff>65227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7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56354</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571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118467</xdr:rowOff>
    </xdr:from>
    <xdr:to>
      <xdr:col>85</xdr:col>
      <xdr:colOff>127000</xdr:colOff>
      <xdr:row>77</xdr:row>
      <xdr:rowOff>133057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320117"/>
          <a:ext cx="838200" cy="1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164231</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022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110344</xdr:rowOff>
    </xdr:from>
    <xdr:to>
      <xdr:col>81</xdr:col>
      <xdr:colOff>50800</xdr:colOff>
      <xdr:row>77</xdr:row>
      <xdr:rowOff>118467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311994"/>
          <a:ext cx="889000" cy="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83533</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94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110344</xdr:rowOff>
    </xdr:from>
    <xdr:to>
      <xdr:col>76</xdr:col>
      <xdr:colOff>114300</xdr:colOff>
      <xdr:row>77</xdr:row>
      <xdr:rowOff>110576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311994"/>
          <a:ext cx="889000" cy="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89892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9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109831</xdr:rowOff>
    </xdr:from>
    <xdr:to>
      <xdr:col>71</xdr:col>
      <xdr:colOff>177800</xdr:colOff>
      <xdr:row>77</xdr:row>
      <xdr:rowOff>110576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311481"/>
          <a:ext cx="889000" cy="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105067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6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164055</xdr:rowOff>
    </xdr:from>
    <xdr:to>
      <xdr:col>67</xdr:col>
      <xdr:colOff>101600</xdr:colOff>
      <xdr:row>77</xdr:row>
      <xdr:rowOff>94205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110731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6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82257</xdr:rowOff>
    </xdr:from>
    <xdr:to>
      <xdr:col>85</xdr:col>
      <xdr:colOff>177800</xdr:colOff>
      <xdr:row>78</xdr:row>
      <xdr:rowOff>12407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8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168634</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98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67667</xdr:rowOff>
    </xdr:from>
    <xdr:to>
      <xdr:col>81</xdr:col>
      <xdr:colOff>101600</xdr:colOff>
      <xdr:row>77</xdr:row>
      <xdr:rowOff>169267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26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160394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36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59544</xdr:rowOff>
    </xdr:from>
    <xdr:to>
      <xdr:col>76</xdr:col>
      <xdr:colOff>165100</xdr:colOff>
      <xdr:row>77</xdr:row>
      <xdr:rowOff>161144</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6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152271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59776</xdr:rowOff>
    </xdr:from>
    <xdr:to>
      <xdr:col>72</xdr:col>
      <xdr:colOff>38100</xdr:colOff>
      <xdr:row>77</xdr:row>
      <xdr:rowOff>161376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6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152503</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35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59031</xdr:rowOff>
    </xdr:from>
    <xdr:to>
      <xdr:col>67</xdr:col>
      <xdr:colOff>101600</xdr:colOff>
      <xdr:row>77</xdr:row>
      <xdr:rowOff>160631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6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151758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3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93115</xdr:rowOff>
    </xdr:from>
    <xdr:to>
      <xdr:col>85</xdr:col>
      <xdr:colOff>127000</xdr:colOff>
      <xdr:row>97</xdr:row>
      <xdr:rowOff>119066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723765"/>
          <a:ext cx="838200" cy="2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137217</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767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93115</xdr:rowOff>
    </xdr:from>
    <xdr:to>
      <xdr:col>81</xdr:col>
      <xdr:colOff>50800</xdr:colOff>
      <xdr:row>97</xdr:row>
      <xdr:rowOff>132004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723765"/>
          <a:ext cx="889000" cy="3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101365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90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132004</xdr:rowOff>
    </xdr:from>
    <xdr:to>
      <xdr:col>76</xdr:col>
      <xdr:colOff>114300</xdr:colOff>
      <xdr:row>97</xdr:row>
      <xdr:rowOff>152650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762654"/>
          <a:ext cx="889000" cy="2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97334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152650</xdr:rowOff>
    </xdr:from>
    <xdr:to>
      <xdr:col>71</xdr:col>
      <xdr:colOff>177800</xdr:colOff>
      <xdr:row>98</xdr:row>
      <xdr:rowOff>62943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783300"/>
          <a:ext cx="889000" cy="8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82137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88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43157</xdr:rowOff>
    </xdr:from>
    <xdr:to>
      <xdr:col>67</xdr:col>
      <xdr:colOff>101600</xdr:colOff>
      <xdr:row>98</xdr:row>
      <xdr:rowOff>144757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4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135884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937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68266</xdr:rowOff>
    </xdr:from>
    <xdr:to>
      <xdr:col>85</xdr:col>
      <xdr:colOff>177800</xdr:colOff>
      <xdr:row>97</xdr:row>
      <xdr:rowOff>169866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69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91143</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55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42315</xdr:rowOff>
    </xdr:from>
    <xdr:to>
      <xdr:col>81</xdr:col>
      <xdr:colOff>101600</xdr:colOff>
      <xdr:row>97</xdr:row>
      <xdr:rowOff>143915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6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160442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44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81204</xdr:rowOff>
    </xdr:from>
    <xdr:to>
      <xdr:col>76</xdr:col>
      <xdr:colOff>165100</xdr:colOff>
      <xdr:row>98</xdr:row>
      <xdr:rowOff>11354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71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27881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48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101850</xdr:rowOff>
    </xdr:from>
    <xdr:to>
      <xdr:col>72</xdr:col>
      <xdr:colOff>38100</xdr:colOff>
      <xdr:row>98</xdr:row>
      <xdr:rowOff>32000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7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48527</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50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12143</xdr:rowOff>
    </xdr:from>
    <xdr:to>
      <xdr:col>67</xdr:col>
      <xdr:colOff>101600</xdr:colOff>
      <xdr:row>98</xdr:row>
      <xdr:rowOff>113743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1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130270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58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169796</xdr:rowOff>
    </xdr:from>
    <xdr:ext cx="469744"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341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121302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088428" y="62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129715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199428" y="630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118056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10428" y="629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71481</xdr:rowOff>
    </xdr:from>
    <xdr:to>
      <xdr:col>98</xdr:col>
      <xdr:colOff>38100</xdr:colOff>
      <xdr:row>38</xdr:row>
      <xdr:rowOff>1631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41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18158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21428" y="619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30315</xdr:rowOff>
    </xdr:from>
    <xdr:to>
      <xdr:col>116</xdr:col>
      <xdr:colOff>63500</xdr:colOff>
      <xdr:row>58</xdr:row>
      <xdr:rowOff>33401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9974415"/>
          <a:ext cx="83820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56735</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10000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33401</xdr:rowOff>
    </xdr:from>
    <xdr:to>
      <xdr:col>111</xdr:col>
      <xdr:colOff>177800</xdr:colOff>
      <xdr:row>58</xdr:row>
      <xdr:rowOff>34925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997750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163796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10107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34925</xdr:rowOff>
    </xdr:from>
    <xdr:to>
      <xdr:col>107</xdr:col>
      <xdr:colOff>50800</xdr:colOff>
      <xdr:row>58</xdr:row>
      <xdr:rowOff>39039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9545300" y="9979025"/>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148365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100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39039</xdr:rowOff>
    </xdr:from>
    <xdr:to>
      <xdr:col>102</xdr:col>
      <xdr:colOff>114300</xdr:colOff>
      <xdr:row>58</xdr:row>
      <xdr:rowOff>40716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9983139"/>
          <a:ext cx="889000" cy="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148556</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1009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106519</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150965</xdr:rowOff>
    </xdr:from>
    <xdr:to>
      <xdr:col>116</xdr:col>
      <xdr:colOff>114300</xdr:colOff>
      <xdr:row>58</xdr:row>
      <xdr:rowOff>81115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92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2392</xdr:rowOff>
    </xdr:from>
    <xdr:ext cx="469744"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775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154051</xdr:rowOff>
    </xdr:from>
    <xdr:to>
      <xdr:col>112</xdr:col>
      <xdr:colOff>38100</xdr:colOff>
      <xdr:row>58</xdr:row>
      <xdr:rowOff>84201</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92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100728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88428" y="9701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155575</xdr:rowOff>
    </xdr:from>
    <xdr:to>
      <xdr:col>107</xdr:col>
      <xdr:colOff>101600</xdr:colOff>
      <xdr:row>58</xdr:row>
      <xdr:rowOff>85725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92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102252</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03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159689</xdr:rowOff>
    </xdr:from>
    <xdr:to>
      <xdr:col>102</xdr:col>
      <xdr:colOff>165100</xdr:colOff>
      <xdr:row>58</xdr:row>
      <xdr:rowOff>89839</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93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106366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10428" y="970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161366</xdr:rowOff>
    </xdr:from>
    <xdr:to>
      <xdr:col>98</xdr:col>
      <xdr:colOff>38100</xdr:colOff>
      <xdr:row>58</xdr:row>
      <xdr:rowOff>91516</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93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82643</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21428" y="1002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96076</xdr:rowOff>
    </xdr:from>
    <xdr:to>
      <xdr:col>116</xdr:col>
      <xdr:colOff>63500</xdr:colOff>
      <xdr:row>74</xdr:row>
      <xdr:rowOff>117793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783376"/>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34606</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379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117793</xdr:rowOff>
    </xdr:from>
    <xdr:to>
      <xdr:col>111</xdr:col>
      <xdr:colOff>177800</xdr:colOff>
      <xdr:row>74</xdr:row>
      <xdr:rowOff>138881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2805093"/>
          <a:ext cx="889000" cy="2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17498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19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138881</xdr:rowOff>
    </xdr:from>
    <xdr:to>
      <xdr:col>107</xdr:col>
      <xdr:colOff>50800</xdr:colOff>
      <xdr:row>74</xdr:row>
      <xdr:rowOff>146577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2826181"/>
          <a:ext cx="889000" cy="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149020</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15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120021</xdr:rowOff>
    </xdr:from>
    <xdr:to>
      <xdr:col>102</xdr:col>
      <xdr:colOff>114300</xdr:colOff>
      <xdr:row>74</xdr:row>
      <xdr:rowOff>146577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2807321"/>
          <a:ext cx="889000" cy="2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161307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16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51238</xdr:rowOff>
    </xdr:from>
    <xdr:to>
      <xdr:col>98</xdr:col>
      <xdr:colOff>38100</xdr:colOff>
      <xdr:row>72</xdr:row>
      <xdr:rowOff>152838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39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169365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17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45276</xdr:rowOff>
    </xdr:from>
    <xdr:to>
      <xdr:col>116</xdr:col>
      <xdr:colOff>114300</xdr:colOff>
      <xdr:row>74</xdr:row>
      <xdr:rowOff>146876</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73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23703</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711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66993</xdr:rowOff>
    </xdr:from>
    <xdr:to>
      <xdr:col>112</xdr:col>
      <xdr:colOff>38100</xdr:colOff>
      <xdr:row>74</xdr:row>
      <xdr:rowOff>168593</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75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159720</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847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88081</xdr:rowOff>
    </xdr:from>
    <xdr:to>
      <xdr:col>107</xdr:col>
      <xdr:colOff>101600</xdr:colOff>
      <xdr:row>75</xdr:row>
      <xdr:rowOff>18231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77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9358</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86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95777</xdr:rowOff>
    </xdr:from>
    <xdr:to>
      <xdr:col>102</xdr:col>
      <xdr:colOff>165100</xdr:colOff>
      <xdr:row>75</xdr:row>
      <xdr:rowOff>25927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78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17054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87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69221</xdr:rowOff>
    </xdr:from>
    <xdr:to>
      <xdr:col>98</xdr:col>
      <xdr:colOff>38100</xdr:colOff>
      <xdr:row>74</xdr:row>
      <xdr:rowOff>170821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75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161948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84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歳出総額は、住民一人当たり５４１千円となっている。主な構成項目である人件費は、住民一人当たり８８．１千円となっており、類似団体内平均値</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１２０．８千円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３２．７千円下回っている。類似団体、全国及び山形県平均を大幅に下回る状態で推移している。これは、平成１８年度からの行財政改革の取組みにより、職員数の削減等（新規採用抑制）や給与独自削減が主な要因である。扶助費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民一人当たり６６．３千円となっており、前年度より多少増加したが、全国及び山形県の平均を大幅に下回っている。これは町直営施設がないことなどが大きな要因と考えられる。公債費は、住民一人当たり３９．０千円となっており、平成３０年度までは山辺中学校改築事業による多額の起債などに伴う元金償還等により増額となっているが、以降は新規発行抑制効果等により下降傾向となっている。普通建設事業費は住民一人当たり１３．２千円と投資的経費の抑制により、類似団体と比較して一人当たりコストが大幅に低い状況となっている。物件費は、類似団体平均値を下回るものの増加傾向にあり、補助費等は、コロナウイルス感染症が第５類に移行したことに伴い補助事業が縮小したため、令和５年度以降は減少傾向にある。積立金は、令和５年度まで増加傾向にあったが、令和６年度では減少に転じた。令和２年度以降は、類似団体内平均値を上回る結果となっている。今後も当該</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数値を参照しながら、他の自治体の動向も踏まえ、人口減少や少子高齢化対策を始め、公共施設の老朽化対策など、後年度に向けた持続可能な自治体構築に向け、継続的なバランスのとれた財政運営可能な自治体の確立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山形県山辺町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13,344
13,272
61.45
7,443,867
7,221,384
212,564
3,959,250
3,906,054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49784</xdr:rowOff>
    </xdr:from>
    <xdr:to>
      <xdr:col>24</xdr:col>
      <xdr:colOff>63500</xdr:colOff>
      <xdr:row>36</xdr:row>
      <xdr:rowOff>144843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21984"/>
          <a:ext cx="838200" cy="9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87774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7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144843</xdr:rowOff>
    </xdr:from>
    <xdr:to>
      <xdr:col>19</xdr:col>
      <xdr:colOff>177800</xdr:colOff>
      <xdr:row>37</xdr:row>
      <xdr:rowOff>58166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17043"/>
          <a:ext cx="889000" cy="8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77106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6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58166</xdr:rowOff>
    </xdr:from>
    <xdr:to>
      <xdr:col>15</xdr:col>
      <xdr:colOff>50800</xdr:colOff>
      <xdr:row>37</xdr:row>
      <xdr:rowOff>64834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401816"/>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91393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2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162560</xdr:rowOff>
    </xdr:from>
    <xdr:to>
      <xdr:col>10</xdr:col>
      <xdr:colOff>114300</xdr:colOff>
      <xdr:row>37</xdr:row>
      <xdr:rowOff>64834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34760"/>
          <a:ext cx="889000" cy="73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130636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170434</xdr:rowOff>
    </xdr:from>
    <xdr:to>
      <xdr:col>24</xdr:col>
      <xdr:colOff>114300</xdr:colOff>
      <xdr:row>36</xdr:row>
      <xdr:rowOff>100584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7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148861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94043</xdr:rowOff>
    </xdr:from>
    <xdr:to>
      <xdr:col>20</xdr:col>
      <xdr:colOff>38100</xdr:colOff>
      <xdr:row>37</xdr:row>
      <xdr:rowOff>24193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15320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58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7366</xdr:rowOff>
    </xdr:from>
    <xdr:to>
      <xdr:col>15</xdr:col>
      <xdr:colOff>101600</xdr:colOff>
      <xdr:row>37</xdr:row>
      <xdr:rowOff>108966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5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100093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4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14034</xdr:rowOff>
    </xdr:from>
    <xdr:to>
      <xdr:col>10</xdr:col>
      <xdr:colOff>165100</xdr:colOff>
      <xdr:row>37</xdr:row>
      <xdr:rowOff>115634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5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106761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5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111760</xdr:rowOff>
    </xdr:from>
    <xdr:to>
      <xdr:col>6</xdr:col>
      <xdr:colOff>38100</xdr:colOff>
      <xdr:row>37</xdr:row>
      <xdr:rowOff>41910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33037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98981</xdr:rowOff>
    </xdr:from>
    <xdr:to>
      <xdr:col>24</xdr:col>
      <xdr:colOff>63500</xdr:colOff>
      <xdr:row>57</xdr:row>
      <xdr:rowOff>117526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71631"/>
          <a:ext cx="838200" cy="1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64775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5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117526</xdr:rowOff>
    </xdr:from>
    <xdr:to>
      <xdr:col>19</xdr:col>
      <xdr:colOff>177800</xdr:colOff>
      <xdr:row>57</xdr:row>
      <xdr:rowOff>146636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90176"/>
          <a:ext cx="889000" cy="2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159958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32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146636</xdr:rowOff>
    </xdr:from>
    <xdr:to>
      <xdr:col>15</xdr:col>
      <xdr:colOff>50800</xdr:colOff>
      <xdr:row>58</xdr:row>
      <xdr:rowOff>16538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19286"/>
          <a:ext cx="889000" cy="4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1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11263</xdr:rowOff>
    </xdr:from>
    <xdr:to>
      <xdr:col>10</xdr:col>
      <xdr:colOff>114300</xdr:colOff>
      <xdr:row>58</xdr:row>
      <xdr:rowOff>16538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83913"/>
          <a:ext cx="889000" cy="17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13947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73393</xdr:rowOff>
    </xdr:from>
    <xdr:to>
      <xdr:col>6</xdr:col>
      <xdr:colOff>38100</xdr:colOff>
      <xdr:row>57</xdr:row>
      <xdr:rowOff>3543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20070</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9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48181</xdr:rowOff>
    </xdr:from>
    <xdr:to>
      <xdr:col>24</xdr:col>
      <xdr:colOff>114300</xdr:colOff>
      <xdr:row>57</xdr:row>
      <xdr:rowOff>149781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2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26608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99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66726</xdr:rowOff>
    </xdr:from>
    <xdr:to>
      <xdr:col>20</xdr:col>
      <xdr:colOff>38100</xdr:colOff>
      <xdr:row>57</xdr:row>
      <xdr:rowOff>168326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3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13403</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614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95836</xdr:rowOff>
    </xdr:from>
    <xdr:to>
      <xdr:col>15</xdr:col>
      <xdr:colOff>101600</xdr:colOff>
      <xdr:row>58</xdr:row>
      <xdr:rowOff>25986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17113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96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137188</xdr:rowOff>
    </xdr:from>
    <xdr:to>
      <xdr:col>10</xdr:col>
      <xdr:colOff>165100</xdr:colOff>
      <xdr:row>58</xdr:row>
      <xdr:rowOff>67338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58465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02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131913</xdr:rowOff>
    </xdr:from>
    <xdr:to>
      <xdr:col>6</xdr:col>
      <xdr:colOff>38100</xdr:colOff>
      <xdr:row>57</xdr:row>
      <xdr:rowOff>62063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3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53190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25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65953</xdr:rowOff>
    </xdr:from>
    <xdr:to>
      <xdr:col>24</xdr:col>
      <xdr:colOff>62865</xdr:colOff>
      <xdr:row>77</xdr:row>
      <xdr:rowOff>87807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410353"/>
          <a:ext cx="1270" cy="879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91634</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9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87807</xdr:rowOff>
    </xdr:from>
    <xdr:to>
      <xdr:col>24</xdr:col>
      <xdr:colOff>152400</xdr:colOff>
      <xdr:row>77</xdr:row>
      <xdr:rowOff>87807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8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12630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2185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65953</xdr:rowOff>
    </xdr:from>
    <xdr:to>
      <xdr:col>24</xdr:col>
      <xdr:colOff>152400</xdr:colOff>
      <xdr:row>72</xdr:row>
      <xdr:rowOff>65953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410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63243</xdr:rowOff>
    </xdr:from>
    <xdr:to>
      <xdr:col>24</xdr:col>
      <xdr:colOff>63500</xdr:colOff>
      <xdr:row>77</xdr:row>
      <xdr:rowOff>129897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64893"/>
          <a:ext cx="838200" cy="6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139909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27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117032</xdr:rowOff>
    </xdr:from>
    <xdr:to>
      <xdr:col>24</xdr:col>
      <xdr:colOff>114300</xdr:colOff>
      <xdr:row>76</xdr:row>
      <xdr:rowOff>47182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129897</xdr:rowOff>
    </xdr:from>
    <xdr:to>
      <xdr:col>19</xdr:col>
      <xdr:colOff>177800</xdr:colOff>
      <xdr:row>77</xdr:row>
      <xdr:rowOff>156113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31547"/>
          <a:ext cx="889000" cy="2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169706</xdr:rowOff>
    </xdr:from>
    <xdr:to>
      <xdr:col>20</xdr:col>
      <xdr:colOff>38100</xdr:colOff>
      <xdr:row>76</xdr:row>
      <xdr:rowOff>99856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116382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03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116748</xdr:rowOff>
    </xdr:from>
    <xdr:to>
      <xdr:col>15</xdr:col>
      <xdr:colOff>50800</xdr:colOff>
      <xdr:row>77</xdr:row>
      <xdr:rowOff>156113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318398"/>
          <a:ext cx="889000" cy="3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44647</xdr:rowOff>
    </xdr:from>
    <xdr:to>
      <xdr:col>15</xdr:col>
      <xdr:colOff>101600</xdr:colOff>
      <xdr:row>76</xdr:row>
      <xdr:rowOff>146247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162775</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8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116748</xdr:rowOff>
    </xdr:from>
    <xdr:to>
      <xdr:col>10</xdr:col>
      <xdr:colOff>114300</xdr:colOff>
      <xdr:row>78</xdr:row>
      <xdr:rowOff>31668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18398"/>
          <a:ext cx="889000" cy="86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14728</xdr:rowOff>
    </xdr:from>
    <xdr:to>
      <xdr:col>10</xdr:col>
      <xdr:colOff>165100</xdr:colOff>
      <xdr:row>76</xdr:row>
      <xdr:rowOff>116328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132856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20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23763</xdr:rowOff>
    </xdr:from>
    <xdr:to>
      <xdr:col>6</xdr:col>
      <xdr:colOff>38100</xdr:colOff>
      <xdr:row>77</xdr:row>
      <xdr:rowOff>125363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2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141890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00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12443</xdr:rowOff>
    </xdr:from>
    <xdr:to>
      <xdr:col>24</xdr:col>
      <xdr:colOff>114300</xdr:colOff>
      <xdr:row>77</xdr:row>
      <xdr:rowOff>114043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21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98820</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29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79097</xdr:rowOff>
    </xdr:from>
    <xdr:to>
      <xdr:col>20</xdr:col>
      <xdr:colOff>38100</xdr:colOff>
      <xdr:row>78</xdr:row>
      <xdr:rowOff>9247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8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374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73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105313</xdr:rowOff>
    </xdr:from>
    <xdr:to>
      <xdr:col>15</xdr:col>
      <xdr:colOff>101600</xdr:colOff>
      <xdr:row>78</xdr:row>
      <xdr:rowOff>35463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30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26590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99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65948</xdr:rowOff>
    </xdr:from>
    <xdr:to>
      <xdr:col>10</xdr:col>
      <xdr:colOff>165100</xdr:colOff>
      <xdr:row>77</xdr:row>
      <xdr:rowOff>167548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6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158675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60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152318</xdr:rowOff>
    </xdr:from>
    <xdr:to>
      <xdr:col>6</xdr:col>
      <xdr:colOff>38100</xdr:colOff>
      <xdr:row>78</xdr:row>
      <xdr:rowOff>82468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5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73595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46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150645</xdr:rowOff>
    </xdr:from>
    <xdr:to>
      <xdr:col>24</xdr:col>
      <xdr:colOff>63500</xdr:colOff>
      <xdr:row>97</xdr:row>
      <xdr:rowOff>153000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781295"/>
          <a:ext cx="838200" cy="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119815</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407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141579</xdr:rowOff>
    </xdr:from>
    <xdr:to>
      <xdr:col>19</xdr:col>
      <xdr:colOff>177800</xdr:colOff>
      <xdr:row>97</xdr:row>
      <xdr:rowOff>153000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908300" y="16772229"/>
          <a:ext cx="889000" cy="1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64335</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5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141579</xdr:rowOff>
    </xdr:from>
    <xdr:to>
      <xdr:col>15</xdr:col>
      <xdr:colOff>50800</xdr:colOff>
      <xdr:row>97</xdr:row>
      <xdr:rowOff>144701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772229"/>
          <a:ext cx="889000" cy="3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62140</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4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144701</xdr:rowOff>
    </xdr:from>
    <xdr:to>
      <xdr:col>10</xdr:col>
      <xdr:colOff>114300</xdr:colOff>
      <xdr:row>98</xdr:row>
      <xdr:rowOff>23498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775351"/>
          <a:ext cx="889000" cy="50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67718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35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24842</xdr:rowOff>
    </xdr:from>
    <xdr:to>
      <xdr:col>6</xdr:col>
      <xdr:colOff>38100</xdr:colOff>
      <xdr:row>97</xdr:row>
      <xdr:rowOff>126442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142969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4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99845</xdr:rowOff>
    </xdr:from>
    <xdr:to>
      <xdr:col>24</xdr:col>
      <xdr:colOff>114300</xdr:colOff>
      <xdr:row>98</xdr:row>
      <xdr:rowOff>29995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7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14772</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4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102200</xdr:rowOff>
    </xdr:from>
    <xdr:to>
      <xdr:col>20</xdr:col>
      <xdr:colOff>38100</xdr:colOff>
      <xdr:row>98</xdr:row>
      <xdr:rowOff>32350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73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23477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82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90779</xdr:rowOff>
    </xdr:from>
    <xdr:to>
      <xdr:col>15</xdr:col>
      <xdr:colOff>101600</xdr:colOff>
      <xdr:row>98</xdr:row>
      <xdr:rowOff>20929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72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12056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8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93901</xdr:rowOff>
    </xdr:from>
    <xdr:to>
      <xdr:col>10</xdr:col>
      <xdr:colOff>165100</xdr:colOff>
      <xdr:row>98</xdr:row>
      <xdr:rowOff>24051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72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15178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81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144148</xdr:rowOff>
    </xdr:from>
    <xdr:to>
      <xdr:col>6</xdr:col>
      <xdr:colOff>38100</xdr:colOff>
      <xdr:row>98</xdr:row>
      <xdr:rowOff>74298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77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65425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8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145578</xdr:rowOff>
    </xdr:from>
    <xdr:to>
      <xdr:col>55</xdr:col>
      <xdr:colOff>0</xdr:colOff>
      <xdr:row>37</xdr:row>
      <xdr:rowOff>149171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489228"/>
          <a:ext cx="8382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50672</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65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149171</xdr:rowOff>
    </xdr:from>
    <xdr:to>
      <xdr:col>50</xdr:col>
      <xdr:colOff>114300</xdr:colOff>
      <xdr:row>37</xdr:row>
      <xdr:rowOff>156355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492821"/>
          <a:ext cx="8890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161707</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76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156355</xdr:rowOff>
    </xdr:from>
    <xdr:to>
      <xdr:col>45</xdr:col>
      <xdr:colOff>177800</xdr:colOff>
      <xdr:row>38</xdr:row>
      <xdr:rowOff>1887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500005"/>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124151</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1887</xdr:rowOff>
    </xdr:from>
    <xdr:to>
      <xdr:col>41</xdr:col>
      <xdr:colOff>50800</xdr:colOff>
      <xdr:row>38</xdr:row>
      <xdr:rowOff>2213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16987"/>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71246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162052</xdr:rowOff>
    </xdr:from>
    <xdr:to>
      <xdr:col>36</xdr:col>
      <xdr:colOff>165100</xdr:colOff>
      <xdr:row>38</xdr:row>
      <xdr:rowOff>92202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83329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598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94778</xdr:rowOff>
    </xdr:from>
    <xdr:to>
      <xdr:col>55</xdr:col>
      <xdr:colOff>50800</xdr:colOff>
      <xdr:row>38</xdr:row>
      <xdr:rowOff>24929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384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117655</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898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98371</xdr:rowOff>
    </xdr:from>
    <xdr:to>
      <xdr:col>50</xdr:col>
      <xdr:colOff>165100</xdr:colOff>
      <xdr:row>38</xdr:row>
      <xdr:rowOff>28521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4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45048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217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105555</xdr:rowOff>
    </xdr:from>
    <xdr:to>
      <xdr:col>46</xdr:col>
      <xdr:colOff>38100</xdr:colOff>
      <xdr:row>38</xdr:row>
      <xdr:rowOff>35705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4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52232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224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122537</xdr:rowOff>
    </xdr:from>
    <xdr:to>
      <xdr:col>41</xdr:col>
      <xdr:colOff>101600</xdr:colOff>
      <xdr:row>38</xdr:row>
      <xdr:rowOff>52687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6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69214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241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122863</xdr:rowOff>
    </xdr:from>
    <xdr:to>
      <xdr:col>36</xdr:col>
      <xdr:colOff>165100</xdr:colOff>
      <xdr:row>38</xdr:row>
      <xdr:rowOff>53014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665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69540</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241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16637</xdr:rowOff>
    </xdr:from>
    <xdr:to>
      <xdr:col>55</xdr:col>
      <xdr:colOff>0</xdr:colOff>
      <xdr:row>58</xdr:row>
      <xdr:rowOff>46063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960737"/>
          <a:ext cx="838200" cy="2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134180</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63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46063</xdr:rowOff>
    </xdr:from>
    <xdr:to>
      <xdr:col>50</xdr:col>
      <xdr:colOff>114300</xdr:colOff>
      <xdr:row>58</xdr:row>
      <xdr:rowOff>46254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90163"/>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64114</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4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41643</xdr:rowOff>
    </xdr:from>
    <xdr:to>
      <xdr:col>45</xdr:col>
      <xdr:colOff>177800</xdr:colOff>
      <xdr:row>58</xdr:row>
      <xdr:rowOff>46254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985743"/>
          <a:ext cx="889000" cy="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57383</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48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41643</xdr:rowOff>
    </xdr:from>
    <xdr:to>
      <xdr:col>41</xdr:col>
      <xdr:colOff>50800</xdr:colOff>
      <xdr:row>58</xdr:row>
      <xdr:rowOff>52463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985743"/>
          <a:ext cx="889000" cy="1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70667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50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43434</xdr:rowOff>
    </xdr:from>
    <xdr:to>
      <xdr:col>36</xdr:col>
      <xdr:colOff>165100</xdr:colOff>
      <xdr:row>56</xdr:row>
      <xdr:rowOff>145034</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4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161561</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41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137287</xdr:rowOff>
    </xdr:from>
    <xdr:to>
      <xdr:col>55</xdr:col>
      <xdr:colOff>50800</xdr:colOff>
      <xdr:row>58</xdr:row>
      <xdr:rowOff>67437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0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115714</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8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166713</xdr:rowOff>
    </xdr:from>
    <xdr:to>
      <xdr:col>50</xdr:col>
      <xdr:colOff>165100</xdr:colOff>
      <xdr:row>58</xdr:row>
      <xdr:rowOff>96863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3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87990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1003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166904</xdr:rowOff>
    </xdr:from>
    <xdr:to>
      <xdr:col>46</xdr:col>
      <xdr:colOff>38100</xdr:colOff>
      <xdr:row>58</xdr:row>
      <xdr:rowOff>97054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3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88181</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1003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162293</xdr:rowOff>
    </xdr:from>
    <xdr:to>
      <xdr:col>41</xdr:col>
      <xdr:colOff>101600</xdr:colOff>
      <xdr:row>58</xdr:row>
      <xdr:rowOff>92443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3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83570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1002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1663</xdr:rowOff>
    </xdr:from>
    <xdr:to>
      <xdr:col>36</xdr:col>
      <xdr:colOff>165100</xdr:colOff>
      <xdr:row>58</xdr:row>
      <xdr:rowOff>103263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4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94390</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10038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11395</xdr:rowOff>
    </xdr:from>
    <xdr:to>
      <xdr:col>55</xdr:col>
      <xdr:colOff>0</xdr:colOff>
      <xdr:row>79</xdr:row>
      <xdr:rowOff>12255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55945"/>
          <a:ext cx="838200" cy="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116346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17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162511</xdr:rowOff>
    </xdr:from>
    <xdr:to>
      <xdr:col>50</xdr:col>
      <xdr:colOff>114300</xdr:colOff>
      <xdr:row>79</xdr:row>
      <xdr:rowOff>12255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35611"/>
          <a:ext cx="889000" cy="2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33005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3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162511</xdr:rowOff>
    </xdr:from>
    <xdr:to>
      <xdr:col>45</xdr:col>
      <xdr:colOff>177800</xdr:colOff>
      <xdr:row>79</xdr:row>
      <xdr:rowOff>1896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535611"/>
          <a:ext cx="889000" cy="1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7535</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0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150044</xdr:rowOff>
    </xdr:from>
    <xdr:to>
      <xdr:col>41</xdr:col>
      <xdr:colOff>50800</xdr:colOff>
      <xdr:row>79</xdr:row>
      <xdr:rowOff>1896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523144"/>
          <a:ext cx="889000" cy="2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11315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2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46213</xdr:rowOff>
    </xdr:from>
    <xdr:to>
      <xdr:col>36</xdr:col>
      <xdr:colOff>165100</xdr:colOff>
      <xdr:row>78</xdr:row>
      <xdr:rowOff>147813</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1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164340</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9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132045</xdr:rowOff>
    </xdr:from>
    <xdr:to>
      <xdr:col>55</xdr:col>
      <xdr:colOff>50800</xdr:colOff>
      <xdr:row>79</xdr:row>
      <xdr:rowOff>62195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0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71896</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44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132905</xdr:rowOff>
    </xdr:from>
    <xdr:to>
      <xdr:col>50</xdr:col>
      <xdr:colOff>165100</xdr:colOff>
      <xdr:row>79</xdr:row>
      <xdr:rowOff>63055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0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54182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98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111711</xdr:rowOff>
    </xdr:from>
    <xdr:to>
      <xdr:col>46</xdr:col>
      <xdr:colOff>38100</xdr:colOff>
      <xdr:row>79</xdr:row>
      <xdr:rowOff>41861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8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32988</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57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122546</xdr:rowOff>
    </xdr:from>
    <xdr:to>
      <xdr:col>41</xdr:col>
      <xdr:colOff>101600</xdr:colOff>
      <xdr:row>79</xdr:row>
      <xdr:rowOff>52696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9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43823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588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99244</xdr:rowOff>
    </xdr:from>
    <xdr:to>
      <xdr:col>36</xdr:col>
      <xdr:colOff>165100</xdr:colOff>
      <xdr:row>79</xdr:row>
      <xdr:rowOff>29394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7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20521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56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131372</xdr:rowOff>
    </xdr:from>
    <xdr:to>
      <xdr:col>55</xdr:col>
      <xdr:colOff>0</xdr:colOff>
      <xdr:row>98</xdr:row>
      <xdr:rowOff>152786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933472"/>
          <a:ext cx="838200" cy="21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4522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63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152786</xdr:rowOff>
    </xdr:from>
    <xdr:to>
      <xdr:col>50</xdr:col>
      <xdr:colOff>114300</xdr:colOff>
      <xdr:row>98</xdr:row>
      <xdr:rowOff>158249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954886"/>
          <a:ext cx="889000" cy="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116789</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57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136082</xdr:rowOff>
    </xdr:from>
    <xdr:to>
      <xdr:col>45</xdr:col>
      <xdr:colOff>177800</xdr:colOff>
      <xdr:row>98</xdr:row>
      <xdr:rowOff>158249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938182"/>
          <a:ext cx="889000" cy="2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129577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58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136082</xdr:rowOff>
    </xdr:from>
    <xdr:to>
      <xdr:col>41</xdr:col>
      <xdr:colOff>50800</xdr:colOff>
      <xdr:row>98</xdr:row>
      <xdr:rowOff>164764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938182"/>
          <a:ext cx="889000" cy="2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139352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59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170438</xdr:rowOff>
    </xdr:from>
    <xdr:to>
      <xdr:col>36</xdr:col>
      <xdr:colOff>165100</xdr:colOff>
      <xdr:row>98</xdr:row>
      <xdr:rowOff>100588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80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117115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57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80572</xdr:rowOff>
    </xdr:from>
    <xdr:to>
      <xdr:col>55</xdr:col>
      <xdr:colOff>50800</xdr:colOff>
      <xdr:row>99</xdr:row>
      <xdr:rowOff>10722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88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166949</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9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101986</xdr:rowOff>
    </xdr:from>
    <xdr:to>
      <xdr:col>50</xdr:col>
      <xdr:colOff>165100</xdr:colOff>
      <xdr:row>99</xdr:row>
      <xdr:rowOff>32136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90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23263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9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107449</xdr:rowOff>
    </xdr:from>
    <xdr:to>
      <xdr:col>46</xdr:col>
      <xdr:colOff>38100</xdr:colOff>
      <xdr:row>99</xdr:row>
      <xdr:rowOff>37599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90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28726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700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85282</xdr:rowOff>
    </xdr:from>
    <xdr:to>
      <xdr:col>41</xdr:col>
      <xdr:colOff>101600</xdr:colOff>
      <xdr:row>99</xdr:row>
      <xdr:rowOff>15432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8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6559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113964</xdr:rowOff>
    </xdr:from>
    <xdr:to>
      <xdr:col>36</xdr:col>
      <xdr:colOff>165100</xdr:colOff>
      <xdr:row>99</xdr:row>
      <xdr:rowOff>44114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91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35241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700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128711</xdr:rowOff>
    </xdr:from>
    <xdr:to>
      <xdr:col>85</xdr:col>
      <xdr:colOff>127000</xdr:colOff>
      <xdr:row>37</xdr:row>
      <xdr:rowOff>16893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300911"/>
          <a:ext cx="838200" cy="5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67706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68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16893</xdr:rowOff>
    </xdr:from>
    <xdr:to>
      <xdr:col>81</xdr:col>
      <xdr:colOff>50800</xdr:colOff>
      <xdr:row>37</xdr:row>
      <xdr:rowOff>29204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360543"/>
          <a:ext cx="889000" cy="1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33307</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3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29204</xdr:rowOff>
    </xdr:from>
    <xdr:to>
      <xdr:col>76</xdr:col>
      <xdr:colOff>114300</xdr:colOff>
      <xdr:row>37</xdr:row>
      <xdr:rowOff>83448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372854"/>
          <a:ext cx="889000" cy="5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64756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06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83448</xdr:rowOff>
    </xdr:from>
    <xdr:to>
      <xdr:col>71</xdr:col>
      <xdr:colOff>177800</xdr:colOff>
      <xdr:row>37</xdr:row>
      <xdr:rowOff>87040</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427098"/>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40312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04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61289</xdr:rowOff>
    </xdr:from>
    <xdr:to>
      <xdr:col>67</xdr:col>
      <xdr:colOff>101600</xdr:colOff>
      <xdr:row>36</xdr:row>
      <xdr:rowOff>162889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23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7966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00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77911</xdr:rowOff>
    </xdr:from>
    <xdr:to>
      <xdr:col>85</xdr:col>
      <xdr:colOff>177800</xdr:colOff>
      <xdr:row>37</xdr:row>
      <xdr:rowOff>8061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25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56338</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22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137543</xdr:rowOff>
    </xdr:from>
    <xdr:to>
      <xdr:col>81</xdr:col>
      <xdr:colOff>101600</xdr:colOff>
      <xdr:row>37</xdr:row>
      <xdr:rowOff>67693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0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58820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0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149854</xdr:rowOff>
    </xdr:from>
    <xdr:to>
      <xdr:col>76</xdr:col>
      <xdr:colOff>165100</xdr:colOff>
      <xdr:row>37</xdr:row>
      <xdr:rowOff>80004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2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71131</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41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32648</xdr:rowOff>
    </xdr:from>
    <xdr:to>
      <xdr:col>72</xdr:col>
      <xdr:colOff>38100</xdr:colOff>
      <xdr:row>37</xdr:row>
      <xdr:rowOff>134248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37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125375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46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36240</xdr:rowOff>
    </xdr:from>
    <xdr:to>
      <xdr:col>67</xdr:col>
      <xdr:colOff>101600</xdr:colOff>
      <xdr:row>37</xdr:row>
      <xdr:rowOff>137840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7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128967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42636</xdr:rowOff>
    </xdr:from>
    <xdr:to>
      <xdr:col>85</xdr:col>
      <xdr:colOff>127000</xdr:colOff>
      <xdr:row>57</xdr:row>
      <xdr:rowOff>50171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815286"/>
          <a:ext cx="838200" cy="7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42636</xdr:rowOff>
    </xdr:from>
    <xdr:to>
      <xdr:col>81</xdr:col>
      <xdr:colOff>50800</xdr:colOff>
      <xdr:row>57</xdr:row>
      <xdr:rowOff>82348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815286"/>
          <a:ext cx="889000" cy="39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11140</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44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82348</xdr:rowOff>
    </xdr:from>
    <xdr:to>
      <xdr:col>76</xdr:col>
      <xdr:colOff>114300</xdr:colOff>
      <xdr:row>57</xdr:row>
      <xdr:rowOff>85137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854998"/>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59265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4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85137</xdr:rowOff>
    </xdr:from>
    <xdr:to>
      <xdr:col>71</xdr:col>
      <xdr:colOff>177800</xdr:colOff>
      <xdr:row>57</xdr:row>
      <xdr:rowOff>144245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857787"/>
          <a:ext cx="889000" cy="5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61834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102580</xdr:rowOff>
    </xdr:from>
    <xdr:to>
      <xdr:col>67</xdr:col>
      <xdr:colOff>101600</xdr:colOff>
      <xdr:row>57</xdr:row>
      <xdr:rowOff>32730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49257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47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170821</xdr:rowOff>
    </xdr:from>
    <xdr:to>
      <xdr:col>85</xdr:col>
      <xdr:colOff>177800</xdr:colOff>
      <xdr:row>57</xdr:row>
      <xdr:rowOff>100971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77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85748</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68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163286</xdr:rowOff>
    </xdr:from>
    <xdr:to>
      <xdr:col>81</xdr:col>
      <xdr:colOff>101600</xdr:colOff>
      <xdr:row>57</xdr:row>
      <xdr:rowOff>93436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76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84563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85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31548</xdr:rowOff>
    </xdr:from>
    <xdr:to>
      <xdr:col>76</xdr:col>
      <xdr:colOff>165100</xdr:colOff>
      <xdr:row>57</xdr:row>
      <xdr:rowOff>133148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0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124275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896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34337</xdr:rowOff>
    </xdr:from>
    <xdr:to>
      <xdr:col>72</xdr:col>
      <xdr:colOff>38100</xdr:colOff>
      <xdr:row>57</xdr:row>
      <xdr:rowOff>135937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0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127064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89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93445</xdr:rowOff>
    </xdr:from>
    <xdr:to>
      <xdr:col>67</xdr:col>
      <xdr:colOff>101600</xdr:colOff>
      <xdr:row>58</xdr:row>
      <xdr:rowOff>23595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6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14722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5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133688</xdr:rowOff>
    </xdr:from>
    <xdr:to>
      <xdr:col>85</xdr:col>
      <xdr:colOff>127000</xdr:colOff>
      <xdr:row>78</xdr:row>
      <xdr:rowOff>139677</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5481300" y="13506788"/>
          <a:ext cx="838200" cy="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50672</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2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133003</xdr:rowOff>
    </xdr:from>
    <xdr:to>
      <xdr:col>81</xdr:col>
      <xdr:colOff>50800</xdr:colOff>
      <xdr:row>78</xdr:row>
      <xdr:rowOff>139677</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06103"/>
          <a:ext cx="889000" cy="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102351</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3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90300</xdr:rowOff>
    </xdr:from>
    <xdr:to>
      <xdr:col>76</xdr:col>
      <xdr:colOff>114300</xdr:colOff>
      <xdr:row>78</xdr:row>
      <xdr:rowOff>133003</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291950"/>
          <a:ext cx="889000" cy="21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49637</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90300</xdr:rowOff>
    </xdr:from>
    <xdr:to>
      <xdr:col>71</xdr:col>
      <xdr:colOff>177800</xdr:colOff>
      <xdr:row>78</xdr:row>
      <xdr:rowOff>14427</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2814300" y="13291950"/>
          <a:ext cx="889000" cy="9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23596</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39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73561</xdr:rowOff>
    </xdr:from>
    <xdr:to>
      <xdr:col>67</xdr:col>
      <xdr:colOff>101600</xdr:colOff>
      <xdr:row>77</xdr:row>
      <xdr:rowOff>3711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10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20238</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47111" y="1287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82888</xdr:rowOff>
    </xdr:from>
    <xdr:to>
      <xdr:col>85</xdr:col>
      <xdr:colOff>177800</xdr:colOff>
      <xdr:row>79</xdr:row>
      <xdr:rowOff>13038</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5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6222</xdr:rowOff>
    </xdr:from>
    <xdr:ext cx="378565"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79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88877</xdr:rowOff>
    </xdr:from>
    <xdr:to>
      <xdr:col>81</xdr:col>
      <xdr:colOff>101600</xdr:colOff>
      <xdr:row>79</xdr:row>
      <xdr:rowOff>19027</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6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10154</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5547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82203</xdr:rowOff>
    </xdr:from>
    <xdr:to>
      <xdr:col>76</xdr:col>
      <xdr:colOff>165100</xdr:colOff>
      <xdr:row>79</xdr:row>
      <xdr:rowOff>12353</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5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3480</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3017" y="13548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39500</xdr:rowOff>
    </xdr:from>
    <xdr:to>
      <xdr:col>72</xdr:col>
      <xdr:colOff>38100</xdr:colOff>
      <xdr:row>77</xdr:row>
      <xdr:rowOff>141100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24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157627</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468428" y="1301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135077</xdr:rowOff>
    </xdr:from>
    <xdr:to>
      <xdr:col>67</xdr:col>
      <xdr:colOff>101600</xdr:colOff>
      <xdr:row>78</xdr:row>
      <xdr:rowOff>65227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33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56354</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429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1" name="公債費最小値テキスト">
          <a:extLst>
            <a:ext uri="{FF2B5EF4-FFF2-40B4-BE49-F238E27FC236}">
              <a16:creationId xmlns:a16="http://schemas.microsoft.com/office/drawing/2014/main" id="{00000000-0008-0000-0700-0000A9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3" name="公債費最大値テキスト">
          <a:extLst>
            <a:ext uri="{FF2B5EF4-FFF2-40B4-BE49-F238E27FC236}">
              <a16:creationId xmlns:a16="http://schemas.microsoft.com/office/drawing/2014/main" id="{00000000-0008-0000-0700-0000AB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118467</xdr:rowOff>
    </xdr:from>
    <xdr:to>
      <xdr:col>85</xdr:col>
      <xdr:colOff>127000</xdr:colOff>
      <xdr:row>97</xdr:row>
      <xdr:rowOff>133057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5481300" y="16749117"/>
          <a:ext cx="838200" cy="1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164231</xdr:rowOff>
    </xdr:from>
    <xdr:ext cx="534377" cy="259045"/>
    <xdr:sp macro="" textlink="">
      <xdr:nvSpPr>
        <xdr:cNvPr id="686" name="公債費平均値テキスト">
          <a:extLst>
            <a:ext uri="{FF2B5EF4-FFF2-40B4-BE49-F238E27FC236}">
              <a16:creationId xmlns:a16="http://schemas.microsoft.com/office/drawing/2014/main" id="{00000000-0008-0000-0700-0000AE020000}"/>
            </a:ext>
          </a:extLst>
        </xdr:cNvPr>
        <xdr:cNvSpPr txBox="1"/>
      </xdr:nvSpPr>
      <xdr:spPr>
        <a:xfrm>
          <a:off x="16370300" y="16451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110344</xdr:rowOff>
    </xdr:from>
    <xdr:to>
      <xdr:col>81</xdr:col>
      <xdr:colOff>50800</xdr:colOff>
      <xdr:row>97</xdr:row>
      <xdr:rowOff>118467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592300" y="16740994"/>
          <a:ext cx="889000" cy="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83515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14111" y="1637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110344</xdr:rowOff>
    </xdr:from>
    <xdr:to>
      <xdr:col>76</xdr:col>
      <xdr:colOff>114300</xdr:colOff>
      <xdr:row>97</xdr:row>
      <xdr:rowOff>110576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703300" y="16740994"/>
          <a:ext cx="889000" cy="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89865</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325111" y="1637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109831</xdr:rowOff>
    </xdr:from>
    <xdr:to>
      <xdr:col>71</xdr:col>
      <xdr:colOff>177800</xdr:colOff>
      <xdr:row>97</xdr:row>
      <xdr:rowOff>110576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814300" y="16740481"/>
          <a:ext cx="889000" cy="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105067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436111" y="1639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164055</xdr:rowOff>
    </xdr:from>
    <xdr:to>
      <xdr:col>67</xdr:col>
      <xdr:colOff>101600</xdr:colOff>
      <xdr:row>97</xdr:row>
      <xdr:rowOff>94205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2763500" y="1662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110732</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547111" y="1639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82257</xdr:rowOff>
    </xdr:from>
    <xdr:to>
      <xdr:col>85</xdr:col>
      <xdr:colOff>177800</xdr:colOff>
      <xdr:row>98</xdr:row>
      <xdr:rowOff>12407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6268700" y="1671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168634</xdr:rowOff>
    </xdr:from>
    <xdr:ext cx="534377" cy="259045"/>
    <xdr:sp macro="" textlink="">
      <xdr:nvSpPr>
        <xdr:cNvPr id="705" name="公債費該当値テキスト">
          <a:extLst>
            <a:ext uri="{FF2B5EF4-FFF2-40B4-BE49-F238E27FC236}">
              <a16:creationId xmlns:a16="http://schemas.microsoft.com/office/drawing/2014/main" id="{00000000-0008-0000-0700-0000C1020000}"/>
            </a:ext>
          </a:extLst>
        </xdr:cNvPr>
        <xdr:cNvSpPr txBox="1"/>
      </xdr:nvSpPr>
      <xdr:spPr>
        <a:xfrm>
          <a:off x="16370300" y="1662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67667</xdr:rowOff>
    </xdr:from>
    <xdr:to>
      <xdr:col>81</xdr:col>
      <xdr:colOff>101600</xdr:colOff>
      <xdr:row>97</xdr:row>
      <xdr:rowOff>169267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5430500" y="16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160394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79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59544</xdr:rowOff>
    </xdr:from>
    <xdr:to>
      <xdr:col>76</xdr:col>
      <xdr:colOff>165100</xdr:colOff>
      <xdr:row>97</xdr:row>
      <xdr:rowOff>161144</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541500" y="1669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152271</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678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59776</xdr:rowOff>
    </xdr:from>
    <xdr:to>
      <xdr:col>72</xdr:col>
      <xdr:colOff>38100</xdr:colOff>
      <xdr:row>97</xdr:row>
      <xdr:rowOff>161376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652500" y="16690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152503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783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59031</xdr:rowOff>
    </xdr:from>
    <xdr:to>
      <xdr:col>67</xdr:col>
      <xdr:colOff>101600</xdr:colOff>
      <xdr:row>97</xdr:row>
      <xdr:rowOff>160631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763500" y="1668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151758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78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132987</xdr:rowOff>
    </xdr:from>
    <xdr:to>
      <xdr:col>98</xdr:col>
      <xdr:colOff>38100</xdr:colOff>
      <xdr:row>39</xdr:row>
      <xdr:rowOff>63137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4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79664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6423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令和２年度に特別定額給付金などにより大きく上昇し、令和３年度以降も緩やかな増加傾向にある。民生費は令和３年度に子育て世帯特別給付金により上昇したが、横ばい傾向にあり、類似団体、全国平均及び山形県平均より一貫して低くなっている。これは、町直営施設がないことなどが主な要因となっているが、毎年度の実績に加え、今後も増加傾向が見込まれることから、さらなる歳出等が危惧される。消防費は、住民一人当たり２９．７千円と上昇傾向にある。近年の異常気象により全国でさまざまな災害が多発していることもあり、特に安全・安心確保のための事業強化に取り組んできたことや消防事務委託の増額に伴い、増加することが予想されることから注視していく必要がある。公債費は、住民一人当たり３９．０千円となっており、類似団体内平均値を下回る状況が続いている。しかしながら、後年度に向けた持続可能な自治体構築に向け、継続的なバランスのとれた財政運営可能な自治体の確立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山形県山辺町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基金残高については、令和２年度以降は増加傾向にあったが、令和６年度では、異常気象等による災害対応等の新たな事業展開による取崩しにより、減少に転じた。</a:t>
          </a:r>
          <a:endPar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については、ふるさと応援寄附金の増加や事業の精査などによりプラスの状態であったが、令和５年度では、令和元年度に次ぐ低い数値となり、令和６年度では、標準化システム移行のためのシステム構築などの物件費や、給与改定などによる人件費の増により、近年では最も低い数値となり、マイナスに転じている。</a:t>
          </a:r>
          <a:endPar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今後も事務事業の見直し・統廃合など歳出の合理化等行財政改革を推進し、健全な行財政運営に努めていく。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山形県山辺町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一般会計については、平成２５年度以降、山辺中学校建設事業等の大規模事業の実施に伴い、歳出が増加したものの、基金の活用も含めた調整の結果、平成２５年度から平成２７年度まで実質収支額が２００百万円台であったため、６～７％で推移していたが、平成２８年度及び平成２９年度に１００万円台となっていることなどから、平成２９年度には４．５３％に低下し、平成３０年度においては４．００％を切る３．７７％と低下に歯止めが係らない状態が続いてい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ながら、令和元年度にはこれまでの事業精査、給与の独自削減並びに地方債発行の抑制等の様々な施策の効果により、５．３１％と数値が上昇し、令和２年度においても４．４９％、令和３年度は５．５２％、令和４年度は８．７９％、令和５年度は少し下がって６．０１％となり、令和６年度は事業の増などによりさらに下回って５．３６％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その他特別会計については、年度毎に多少の増減はあるもの、一般会計からの繰入金が増加傾向で高い水準にある。令和２年度から法適化となった公営企業（公共下水道事業、簡易水道等事業）の独立採算制の原則、保険料や使用料金等の定期的な見直しによる料金体制の適正化を図り、一般会計の負担軽減に努める必要がある。また、令和元年度にその他会計において生じた赤字については令和２年度において解消されており、黒字が続いているが、規模は令和４年度以降縮小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7443867</v>
      </c>
      <c r="BO4" s="436"/>
      <c r="BP4" s="436"/>
      <c r="BQ4" s="436"/>
      <c r="BR4" s="436"/>
      <c r="BS4" s="436"/>
      <c r="BT4" s="436"/>
      <c r="BU4" s="437"/>
      <c r="BV4" s="435">
        <v>7125299</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5.4</v>
      </c>
      <c r="CU4" s="576"/>
      <c r="CV4" s="576"/>
      <c r="CW4" s="576"/>
      <c r="CX4" s="576"/>
      <c r="CY4" s="576"/>
      <c r="CZ4" s="576"/>
      <c r="DA4" s="577"/>
      <c r="DB4" s="575">
        <v>6</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7221384</v>
      </c>
      <c r="BO5" s="407"/>
      <c r="BP5" s="407"/>
      <c r="BQ5" s="407"/>
      <c r="BR5" s="407"/>
      <c r="BS5" s="407"/>
      <c r="BT5" s="407"/>
      <c r="BU5" s="408"/>
      <c r="BV5" s="406">
        <v>6888885</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91.7</v>
      </c>
      <c r="CU5" s="404"/>
      <c r="CV5" s="404"/>
      <c r="CW5" s="404"/>
      <c r="CX5" s="404"/>
      <c r="CY5" s="404"/>
      <c r="CZ5" s="404"/>
      <c r="DA5" s="405"/>
      <c r="DB5" s="403">
        <v>89.2</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222483</v>
      </c>
      <c r="BO6" s="407"/>
      <c r="BP6" s="407"/>
      <c r="BQ6" s="407"/>
      <c r="BR6" s="407"/>
      <c r="BS6" s="407"/>
      <c r="BT6" s="407"/>
      <c r="BU6" s="408"/>
      <c r="BV6" s="406">
        <v>236414</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91.9</v>
      </c>
      <c r="CU6" s="550"/>
      <c r="CV6" s="550"/>
      <c r="CW6" s="550"/>
      <c r="CX6" s="550"/>
      <c r="CY6" s="550"/>
      <c r="CZ6" s="550"/>
      <c r="DA6" s="551"/>
      <c r="DB6" s="549">
        <v>89.7</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9919</v>
      </c>
      <c r="BO7" s="407"/>
      <c r="BP7" s="407"/>
      <c r="BQ7" s="407"/>
      <c r="BR7" s="407"/>
      <c r="BS7" s="407"/>
      <c r="BT7" s="407"/>
      <c r="BU7" s="408"/>
      <c r="BV7" s="406">
        <v>3107</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3959250</v>
      </c>
      <c r="CU7" s="407"/>
      <c r="CV7" s="407"/>
      <c r="CW7" s="407"/>
      <c r="CX7" s="407"/>
      <c r="CY7" s="407"/>
      <c r="CZ7" s="407"/>
      <c r="DA7" s="408"/>
      <c r="DB7" s="406">
        <v>3877696</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212564</v>
      </c>
      <c r="BO8" s="407"/>
      <c r="BP8" s="407"/>
      <c r="BQ8" s="407"/>
      <c r="BR8" s="407"/>
      <c r="BS8" s="407"/>
      <c r="BT8" s="407"/>
      <c r="BU8" s="408"/>
      <c r="BV8" s="406">
        <v>233307</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0.38</v>
      </c>
      <c r="CU8" s="510"/>
      <c r="CV8" s="510"/>
      <c r="CW8" s="510"/>
      <c r="CX8" s="510"/>
      <c r="CY8" s="510"/>
      <c r="CZ8" s="510"/>
      <c r="DA8" s="511"/>
      <c r="DB8" s="509">
        <v>0.37</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13725</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-20743</v>
      </c>
      <c r="BO9" s="407"/>
      <c r="BP9" s="407"/>
      <c r="BQ9" s="407"/>
      <c r="BR9" s="407"/>
      <c r="BS9" s="407"/>
      <c r="BT9" s="407"/>
      <c r="BU9" s="408"/>
      <c r="BV9" s="406">
        <v>-105386</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10.6</v>
      </c>
      <c r="CU9" s="404"/>
      <c r="CV9" s="404"/>
      <c r="CW9" s="404"/>
      <c r="CX9" s="404"/>
      <c r="CY9" s="404"/>
      <c r="CZ9" s="404"/>
      <c r="DA9" s="405"/>
      <c r="DB9" s="403">
        <v>12.3</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112</v>
      </c>
      <c r="M10" s="363"/>
      <c r="N10" s="363"/>
      <c r="O10" s="363"/>
      <c r="P10" s="363"/>
      <c r="Q10" s="364"/>
      <c r="R10" s="359">
        <v>14369</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90</v>
      </c>
      <c r="AV10" s="465"/>
      <c r="AW10" s="465"/>
      <c r="AX10" s="465"/>
      <c r="AY10" s="420" t="s">
        <v>114</v>
      </c>
      <c r="AZ10" s="421"/>
      <c r="BA10" s="421"/>
      <c r="BB10" s="421"/>
      <c r="BC10" s="421"/>
      <c r="BD10" s="421"/>
      <c r="BE10" s="421"/>
      <c r="BF10" s="421"/>
      <c r="BG10" s="421"/>
      <c r="BH10" s="421"/>
      <c r="BI10" s="421"/>
      <c r="BJ10" s="421"/>
      <c r="BK10" s="421"/>
      <c r="BL10" s="421"/>
      <c r="BM10" s="422"/>
      <c r="BN10" s="406">
        <v>1569</v>
      </c>
      <c r="BO10" s="407"/>
      <c r="BP10" s="407"/>
      <c r="BQ10" s="407"/>
      <c r="BR10" s="407"/>
      <c r="BS10" s="407"/>
      <c r="BT10" s="407"/>
      <c r="BU10" s="408"/>
      <c r="BV10" s="406">
        <v>170016</v>
      </c>
      <c r="BW10" s="407"/>
      <c r="BX10" s="407"/>
      <c r="BY10" s="407"/>
      <c r="BZ10" s="407"/>
      <c r="CA10" s="407"/>
      <c r="CB10" s="407"/>
      <c r="CC10" s="408"/>
      <c r="CD10" s="169" t="s">
        <v>115</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116</v>
      </c>
      <c r="M11" s="368"/>
      <c r="N11" s="368"/>
      <c r="O11" s="368"/>
      <c r="P11" s="368"/>
      <c r="Q11" s="369"/>
      <c r="R11" s="535" t="s">
        <v>117</v>
      </c>
      <c r="S11" s="536"/>
      <c r="T11" s="536"/>
      <c r="U11" s="536"/>
      <c r="V11" s="537"/>
      <c r="W11" s="547"/>
      <c r="X11" s="357"/>
      <c r="Y11" s="357"/>
      <c r="Z11" s="357"/>
      <c r="AA11" s="357"/>
      <c r="AB11" s="357"/>
      <c r="AC11" s="357"/>
      <c r="AD11" s="357"/>
      <c r="AE11" s="357"/>
      <c r="AF11" s="357"/>
      <c r="AG11" s="357"/>
      <c r="AH11" s="357"/>
      <c r="AI11" s="357"/>
      <c r="AJ11" s="357"/>
      <c r="AK11" s="357"/>
      <c r="AL11" s="548"/>
      <c r="AM11" s="463" t="s">
        <v>118</v>
      </c>
      <c r="AN11" s="363"/>
      <c r="AO11" s="363"/>
      <c r="AP11" s="363"/>
      <c r="AQ11" s="363"/>
      <c r="AR11" s="363"/>
      <c r="AS11" s="363"/>
      <c r="AT11" s="364"/>
      <c r="AU11" s="464" t="s">
        <v>90</v>
      </c>
      <c r="AV11" s="465"/>
      <c r="AW11" s="465"/>
      <c r="AX11" s="465"/>
      <c r="AY11" s="420" t="s">
        <v>119</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120</v>
      </c>
      <c r="CE11" s="366"/>
      <c r="CF11" s="366"/>
      <c r="CG11" s="366"/>
      <c r="CH11" s="366"/>
      <c r="CI11" s="366"/>
      <c r="CJ11" s="366"/>
      <c r="CK11" s="366"/>
      <c r="CL11" s="366"/>
      <c r="CM11" s="366"/>
      <c r="CN11" s="366"/>
      <c r="CO11" s="366"/>
      <c r="CP11" s="366"/>
      <c r="CQ11" s="366"/>
      <c r="CR11" s="366"/>
      <c r="CS11" s="447"/>
      <c r="CT11" s="509" t="s">
        <v>121</v>
      </c>
      <c r="CU11" s="510"/>
      <c r="CV11" s="510"/>
      <c r="CW11" s="510"/>
      <c r="CX11" s="510"/>
      <c r="CY11" s="510"/>
      <c r="CZ11" s="510"/>
      <c r="DA11" s="511"/>
      <c r="DB11" s="509" t="s">
        <v>121</v>
      </c>
      <c r="DC11" s="510"/>
      <c r="DD11" s="510"/>
      <c r="DE11" s="510"/>
      <c r="DF11" s="510"/>
      <c r="DG11" s="510"/>
      <c r="DH11" s="510"/>
      <c r="DI11" s="511"/>
    </row>
    <row r="12" spans="1:119" ht="18.75" customHeight="1" x14ac:dyDescent="0.15">
      <c r="A12" s="163"/>
      <c r="B12" s="512" t="s">
        <v>122</v>
      </c>
      <c r="C12" s="513"/>
      <c r="D12" s="513"/>
      <c r="E12" s="513"/>
      <c r="F12" s="513"/>
      <c r="G12" s="513"/>
      <c r="H12" s="513"/>
      <c r="I12" s="513"/>
      <c r="J12" s="513"/>
      <c r="K12" s="514"/>
      <c r="L12" s="521" t="s">
        <v>123</v>
      </c>
      <c r="M12" s="522"/>
      <c r="N12" s="522"/>
      <c r="O12" s="522"/>
      <c r="P12" s="522"/>
      <c r="Q12" s="523"/>
      <c r="R12" s="524">
        <v>13344</v>
      </c>
      <c r="S12" s="525"/>
      <c r="T12" s="525"/>
      <c r="U12" s="525"/>
      <c r="V12" s="526"/>
      <c r="W12" s="527" t="s">
        <v>1</v>
      </c>
      <c r="X12" s="465"/>
      <c r="Y12" s="465"/>
      <c r="Z12" s="465"/>
      <c r="AA12" s="465"/>
      <c r="AB12" s="528"/>
      <c r="AC12" s="529" t="s">
        <v>124</v>
      </c>
      <c r="AD12" s="530"/>
      <c r="AE12" s="530"/>
      <c r="AF12" s="530"/>
      <c r="AG12" s="531"/>
      <c r="AH12" s="529" t="s">
        <v>125</v>
      </c>
      <c r="AI12" s="530"/>
      <c r="AJ12" s="530"/>
      <c r="AK12" s="530"/>
      <c r="AL12" s="532"/>
      <c r="AM12" s="463" t="s">
        <v>126</v>
      </c>
      <c r="AN12" s="363"/>
      <c r="AO12" s="363"/>
      <c r="AP12" s="363"/>
      <c r="AQ12" s="363"/>
      <c r="AR12" s="363"/>
      <c r="AS12" s="363"/>
      <c r="AT12" s="364"/>
      <c r="AU12" s="464" t="s">
        <v>127</v>
      </c>
      <c r="AV12" s="465"/>
      <c r="AW12" s="465"/>
      <c r="AX12" s="465"/>
      <c r="AY12" s="420" t="s">
        <v>128</v>
      </c>
      <c r="AZ12" s="421"/>
      <c r="BA12" s="421"/>
      <c r="BB12" s="421"/>
      <c r="BC12" s="421"/>
      <c r="BD12" s="421"/>
      <c r="BE12" s="421"/>
      <c r="BF12" s="421"/>
      <c r="BG12" s="421"/>
      <c r="BH12" s="421"/>
      <c r="BI12" s="421"/>
      <c r="BJ12" s="421"/>
      <c r="BK12" s="421"/>
      <c r="BL12" s="421"/>
      <c r="BM12" s="422"/>
      <c r="BN12" s="406">
        <v>35000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121</v>
      </c>
      <c r="CU12" s="510"/>
      <c r="CV12" s="510"/>
      <c r="CW12" s="510"/>
      <c r="CX12" s="510"/>
      <c r="CY12" s="510"/>
      <c r="CZ12" s="510"/>
      <c r="DA12" s="511"/>
      <c r="DB12" s="509" t="s">
        <v>121</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13272</v>
      </c>
      <c r="S13" s="494"/>
      <c r="T13" s="494"/>
      <c r="U13" s="494"/>
      <c r="V13" s="495"/>
      <c r="W13" s="496" t="s">
        <v>131</v>
      </c>
      <c r="X13" s="392"/>
      <c r="Y13" s="392"/>
      <c r="Z13" s="392"/>
      <c r="AA13" s="392"/>
      <c r="AB13" s="393"/>
      <c r="AC13" s="359">
        <v>393</v>
      </c>
      <c r="AD13" s="360"/>
      <c r="AE13" s="360"/>
      <c r="AF13" s="360"/>
      <c r="AG13" s="361"/>
      <c r="AH13" s="359">
        <v>435</v>
      </c>
      <c r="AI13" s="360"/>
      <c r="AJ13" s="360"/>
      <c r="AK13" s="360"/>
      <c r="AL13" s="419"/>
      <c r="AM13" s="463" t="s">
        <v>132</v>
      </c>
      <c r="AN13" s="363"/>
      <c r="AO13" s="363"/>
      <c r="AP13" s="363"/>
      <c r="AQ13" s="363"/>
      <c r="AR13" s="363"/>
      <c r="AS13" s="363"/>
      <c r="AT13" s="364"/>
      <c r="AU13" s="464" t="s">
        <v>127</v>
      </c>
      <c r="AV13" s="465"/>
      <c r="AW13" s="465"/>
      <c r="AX13" s="465"/>
      <c r="AY13" s="420" t="s">
        <v>133</v>
      </c>
      <c r="AZ13" s="421"/>
      <c r="BA13" s="421"/>
      <c r="BB13" s="421"/>
      <c r="BC13" s="421"/>
      <c r="BD13" s="421"/>
      <c r="BE13" s="421"/>
      <c r="BF13" s="421"/>
      <c r="BG13" s="421"/>
      <c r="BH13" s="421"/>
      <c r="BI13" s="421"/>
      <c r="BJ13" s="421"/>
      <c r="BK13" s="421"/>
      <c r="BL13" s="421"/>
      <c r="BM13" s="422"/>
      <c r="BN13" s="406">
        <v>-54174</v>
      </c>
      <c r="BO13" s="407"/>
      <c r="BP13" s="407"/>
      <c r="BQ13" s="407"/>
      <c r="BR13" s="407"/>
      <c r="BS13" s="407"/>
      <c r="BT13" s="407"/>
      <c r="BU13" s="408"/>
      <c r="BV13" s="406">
        <v>64630</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9.5</v>
      </c>
      <c r="CU13" s="404"/>
      <c r="CV13" s="404"/>
      <c r="CW13" s="404"/>
      <c r="CX13" s="404"/>
      <c r="CY13" s="404"/>
      <c r="CZ13" s="404"/>
      <c r="DA13" s="405"/>
      <c r="DB13" s="403">
        <v>10.1</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13570</v>
      </c>
      <c r="S14" s="494"/>
      <c r="T14" s="494"/>
      <c r="U14" s="494"/>
      <c r="V14" s="495"/>
      <c r="W14" s="497"/>
      <c r="X14" s="395"/>
      <c r="Y14" s="395"/>
      <c r="Z14" s="395"/>
      <c r="AA14" s="395"/>
      <c r="AB14" s="396"/>
      <c r="AC14" s="486">
        <v>5.8</v>
      </c>
      <c r="AD14" s="487"/>
      <c r="AE14" s="487"/>
      <c r="AF14" s="487"/>
      <c r="AG14" s="488"/>
      <c r="AH14" s="486">
        <v>6.3</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121</v>
      </c>
      <c r="CU14" s="504"/>
      <c r="CV14" s="504"/>
      <c r="CW14" s="504"/>
      <c r="CX14" s="504"/>
      <c r="CY14" s="504"/>
      <c r="CZ14" s="504"/>
      <c r="DA14" s="505"/>
      <c r="DB14" s="503" t="s">
        <v>121</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13507</v>
      </c>
      <c r="S15" s="494"/>
      <c r="T15" s="494"/>
      <c r="U15" s="494"/>
      <c r="V15" s="495"/>
      <c r="W15" s="496" t="s">
        <v>137</v>
      </c>
      <c r="X15" s="392"/>
      <c r="Y15" s="392"/>
      <c r="Z15" s="392"/>
      <c r="AA15" s="392"/>
      <c r="AB15" s="393"/>
      <c r="AC15" s="359">
        <v>2036</v>
      </c>
      <c r="AD15" s="360"/>
      <c r="AE15" s="360"/>
      <c r="AF15" s="360"/>
      <c r="AG15" s="361"/>
      <c r="AH15" s="359">
        <v>2202</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1344685</v>
      </c>
      <c r="BO15" s="436"/>
      <c r="BP15" s="436"/>
      <c r="BQ15" s="436"/>
      <c r="BR15" s="436"/>
      <c r="BS15" s="436"/>
      <c r="BT15" s="436"/>
      <c r="BU15" s="437"/>
      <c r="BV15" s="435">
        <v>1350633</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30.2</v>
      </c>
      <c r="AD16" s="487"/>
      <c r="AE16" s="487"/>
      <c r="AF16" s="487"/>
      <c r="AG16" s="488"/>
      <c r="AH16" s="486">
        <v>32</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3637766</v>
      </c>
      <c r="BO16" s="407"/>
      <c r="BP16" s="407"/>
      <c r="BQ16" s="407"/>
      <c r="BR16" s="407"/>
      <c r="BS16" s="407"/>
      <c r="BT16" s="407"/>
      <c r="BU16" s="408"/>
      <c r="BV16" s="406">
        <v>3547164</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141</v>
      </c>
      <c r="S17" s="484"/>
      <c r="T17" s="484"/>
      <c r="U17" s="484"/>
      <c r="V17" s="485"/>
      <c r="W17" s="496" t="s">
        <v>144</v>
      </c>
      <c r="X17" s="392"/>
      <c r="Y17" s="392"/>
      <c r="Z17" s="392"/>
      <c r="AA17" s="392"/>
      <c r="AB17" s="393"/>
      <c r="AC17" s="359">
        <v>4317</v>
      </c>
      <c r="AD17" s="360"/>
      <c r="AE17" s="360"/>
      <c r="AF17" s="360"/>
      <c r="AG17" s="361"/>
      <c r="AH17" s="359">
        <v>4240</v>
      </c>
      <c r="AI17" s="360"/>
      <c r="AJ17" s="360"/>
      <c r="AK17" s="360"/>
      <c r="AL17" s="419"/>
      <c r="AM17" s="463"/>
      <c r="AN17" s="363"/>
      <c r="AO17" s="363"/>
      <c r="AP17" s="363"/>
      <c r="AQ17" s="363"/>
      <c r="AR17" s="363"/>
      <c r="AS17" s="363"/>
      <c r="AT17" s="364"/>
      <c r="AU17" s="464"/>
      <c r="AV17" s="465"/>
      <c r="AW17" s="465"/>
      <c r="AX17" s="465"/>
      <c r="AY17" s="420" t="s">
        <v>145</v>
      </c>
      <c r="AZ17" s="421"/>
      <c r="BA17" s="421"/>
      <c r="BB17" s="421"/>
      <c r="BC17" s="421"/>
      <c r="BD17" s="421"/>
      <c r="BE17" s="421"/>
      <c r="BF17" s="421"/>
      <c r="BG17" s="421"/>
      <c r="BH17" s="421"/>
      <c r="BI17" s="421"/>
      <c r="BJ17" s="421"/>
      <c r="BK17" s="421"/>
      <c r="BL17" s="421"/>
      <c r="BM17" s="422"/>
      <c r="BN17" s="406">
        <v>1655671</v>
      </c>
      <c r="BO17" s="407"/>
      <c r="BP17" s="407"/>
      <c r="BQ17" s="407"/>
      <c r="BR17" s="407"/>
      <c r="BS17" s="407"/>
      <c r="BT17" s="407"/>
      <c r="BU17" s="408"/>
      <c r="BV17" s="406">
        <v>1662425</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146</v>
      </c>
      <c r="C18" s="457"/>
      <c r="D18" s="457"/>
      <c r="E18" s="458"/>
      <c r="F18" s="458"/>
      <c r="G18" s="458"/>
      <c r="H18" s="458"/>
      <c r="I18" s="458"/>
      <c r="J18" s="458"/>
      <c r="K18" s="458"/>
      <c r="L18" s="459">
        <v>61.45</v>
      </c>
      <c r="M18" s="459"/>
      <c r="N18" s="459"/>
      <c r="O18" s="459"/>
      <c r="P18" s="459"/>
      <c r="Q18" s="459"/>
      <c r="R18" s="460"/>
      <c r="S18" s="460"/>
      <c r="T18" s="460"/>
      <c r="U18" s="460"/>
      <c r="V18" s="461"/>
      <c r="W18" s="477"/>
      <c r="X18" s="478"/>
      <c r="Y18" s="478"/>
      <c r="Z18" s="478"/>
      <c r="AA18" s="478"/>
      <c r="AB18" s="502"/>
      <c r="AC18" s="376">
        <v>64</v>
      </c>
      <c r="AD18" s="377"/>
      <c r="AE18" s="377"/>
      <c r="AF18" s="377"/>
      <c r="AG18" s="462"/>
      <c r="AH18" s="376">
        <v>61.7</v>
      </c>
      <c r="AI18" s="377"/>
      <c r="AJ18" s="377"/>
      <c r="AK18" s="377"/>
      <c r="AL18" s="378"/>
      <c r="AM18" s="463"/>
      <c r="AN18" s="363"/>
      <c r="AO18" s="363"/>
      <c r="AP18" s="363"/>
      <c r="AQ18" s="363"/>
      <c r="AR18" s="363"/>
      <c r="AS18" s="363"/>
      <c r="AT18" s="364"/>
      <c r="AU18" s="464"/>
      <c r="AV18" s="465"/>
      <c r="AW18" s="465"/>
      <c r="AX18" s="465"/>
      <c r="AY18" s="420" t="s">
        <v>147</v>
      </c>
      <c r="AZ18" s="421"/>
      <c r="BA18" s="421"/>
      <c r="BB18" s="421"/>
      <c r="BC18" s="421"/>
      <c r="BD18" s="421"/>
      <c r="BE18" s="421"/>
      <c r="BF18" s="421"/>
      <c r="BG18" s="421"/>
      <c r="BH18" s="421"/>
      <c r="BI18" s="421"/>
      <c r="BJ18" s="421"/>
      <c r="BK18" s="421"/>
      <c r="BL18" s="421"/>
      <c r="BM18" s="422"/>
      <c r="BN18" s="406">
        <v>3687596</v>
      </c>
      <c r="BO18" s="407"/>
      <c r="BP18" s="407"/>
      <c r="BQ18" s="407"/>
      <c r="BR18" s="407"/>
      <c r="BS18" s="407"/>
      <c r="BT18" s="407"/>
      <c r="BU18" s="408"/>
      <c r="BV18" s="406">
        <v>3488452</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148</v>
      </c>
      <c r="C19" s="457"/>
      <c r="D19" s="457"/>
      <c r="E19" s="458"/>
      <c r="F19" s="458"/>
      <c r="G19" s="458"/>
      <c r="H19" s="458"/>
      <c r="I19" s="458"/>
      <c r="J19" s="458"/>
      <c r="K19" s="458"/>
      <c r="L19" s="466">
        <v>223</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149</v>
      </c>
      <c r="AZ19" s="421"/>
      <c r="BA19" s="421"/>
      <c r="BB19" s="421"/>
      <c r="BC19" s="421"/>
      <c r="BD19" s="421"/>
      <c r="BE19" s="421"/>
      <c r="BF19" s="421"/>
      <c r="BG19" s="421"/>
      <c r="BH19" s="421"/>
      <c r="BI19" s="421"/>
      <c r="BJ19" s="421"/>
      <c r="BK19" s="421"/>
      <c r="BL19" s="421"/>
      <c r="BM19" s="422"/>
      <c r="BN19" s="406">
        <v>4833803</v>
      </c>
      <c r="BO19" s="407"/>
      <c r="BP19" s="407"/>
      <c r="BQ19" s="407"/>
      <c r="BR19" s="407"/>
      <c r="BS19" s="407"/>
      <c r="BT19" s="407"/>
      <c r="BU19" s="408"/>
      <c r="BV19" s="406">
        <v>4649280</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150</v>
      </c>
      <c r="C20" s="457"/>
      <c r="D20" s="457"/>
      <c r="E20" s="458"/>
      <c r="F20" s="458"/>
      <c r="G20" s="458"/>
      <c r="H20" s="458"/>
      <c r="I20" s="458"/>
      <c r="J20" s="458"/>
      <c r="K20" s="458"/>
      <c r="L20" s="466">
        <v>4551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151</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152</v>
      </c>
      <c r="C22" s="383"/>
      <c r="D22" s="384"/>
      <c r="E22" s="391" t="s">
        <v>1</v>
      </c>
      <c r="F22" s="392"/>
      <c r="G22" s="392"/>
      <c r="H22" s="392"/>
      <c r="I22" s="392"/>
      <c r="J22" s="392"/>
      <c r="K22" s="393"/>
      <c r="L22" s="391" t="s">
        <v>153</v>
      </c>
      <c r="M22" s="392"/>
      <c r="N22" s="392"/>
      <c r="O22" s="392"/>
      <c r="P22" s="393"/>
      <c r="Q22" s="397" t="s">
        <v>154</v>
      </c>
      <c r="R22" s="398"/>
      <c r="S22" s="398"/>
      <c r="T22" s="398"/>
      <c r="U22" s="398"/>
      <c r="V22" s="399"/>
      <c r="W22" s="448" t="s">
        <v>155</v>
      </c>
      <c r="X22" s="383"/>
      <c r="Y22" s="384"/>
      <c r="Z22" s="391" t="s">
        <v>1</v>
      </c>
      <c r="AA22" s="392"/>
      <c r="AB22" s="392"/>
      <c r="AC22" s="392"/>
      <c r="AD22" s="392"/>
      <c r="AE22" s="392"/>
      <c r="AF22" s="392"/>
      <c r="AG22" s="393"/>
      <c r="AH22" s="409" t="s">
        <v>156</v>
      </c>
      <c r="AI22" s="392"/>
      <c r="AJ22" s="392"/>
      <c r="AK22" s="392"/>
      <c r="AL22" s="393"/>
      <c r="AM22" s="409" t="s">
        <v>157</v>
      </c>
      <c r="AN22" s="410"/>
      <c r="AO22" s="410"/>
      <c r="AP22" s="410"/>
      <c r="AQ22" s="410"/>
      <c r="AR22" s="411"/>
      <c r="AS22" s="397" t="s">
        <v>154</v>
      </c>
      <c r="AT22" s="398"/>
      <c r="AU22" s="398"/>
      <c r="AV22" s="398"/>
      <c r="AW22" s="398"/>
      <c r="AX22" s="415"/>
      <c r="AY22" s="432" t="s">
        <v>158</v>
      </c>
      <c r="AZ22" s="433"/>
      <c r="BA22" s="433"/>
      <c r="BB22" s="433"/>
      <c r="BC22" s="433"/>
      <c r="BD22" s="433"/>
      <c r="BE22" s="433"/>
      <c r="BF22" s="433"/>
      <c r="BG22" s="433"/>
      <c r="BH22" s="433"/>
      <c r="BI22" s="433"/>
      <c r="BJ22" s="433"/>
      <c r="BK22" s="433"/>
      <c r="BL22" s="433"/>
      <c r="BM22" s="434"/>
      <c r="BN22" s="435">
        <v>3906054</v>
      </c>
      <c r="BO22" s="436"/>
      <c r="BP22" s="436"/>
      <c r="BQ22" s="436"/>
      <c r="BR22" s="436"/>
      <c r="BS22" s="436"/>
      <c r="BT22" s="436"/>
      <c r="BU22" s="437"/>
      <c r="BV22" s="435">
        <v>4255978</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159</v>
      </c>
      <c r="AZ23" s="421"/>
      <c r="BA23" s="421"/>
      <c r="BB23" s="421"/>
      <c r="BC23" s="421"/>
      <c r="BD23" s="421"/>
      <c r="BE23" s="421"/>
      <c r="BF23" s="421"/>
      <c r="BG23" s="421"/>
      <c r="BH23" s="421"/>
      <c r="BI23" s="421"/>
      <c r="BJ23" s="421"/>
      <c r="BK23" s="421"/>
      <c r="BL23" s="421"/>
      <c r="BM23" s="422"/>
      <c r="BN23" s="406">
        <v>1831259</v>
      </c>
      <c r="BO23" s="407"/>
      <c r="BP23" s="407"/>
      <c r="BQ23" s="407"/>
      <c r="BR23" s="407"/>
      <c r="BS23" s="407"/>
      <c r="BT23" s="407"/>
      <c r="BU23" s="408"/>
      <c r="BV23" s="406">
        <v>2042137</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160</v>
      </c>
      <c r="F24" s="363"/>
      <c r="G24" s="363"/>
      <c r="H24" s="363"/>
      <c r="I24" s="363"/>
      <c r="J24" s="363"/>
      <c r="K24" s="364"/>
      <c r="L24" s="359">
        <v>1</v>
      </c>
      <c r="M24" s="360"/>
      <c r="N24" s="360"/>
      <c r="O24" s="360"/>
      <c r="P24" s="361"/>
      <c r="Q24" s="359">
        <v>8200</v>
      </c>
      <c r="R24" s="360"/>
      <c r="S24" s="360"/>
      <c r="T24" s="360"/>
      <c r="U24" s="360"/>
      <c r="V24" s="361"/>
      <c r="W24" s="449"/>
      <c r="X24" s="386"/>
      <c r="Y24" s="387"/>
      <c r="Z24" s="362" t="s">
        <v>161</v>
      </c>
      <c r="AA24" s="363"/>
      <c r="AB24" s="363"/>
      <c r="AC24" s="363"/>
      <c r="AD24" s="363"/>
      <c r="AE24" s="363"/>
      <c r="AF24" s="363"/>
      <c r="AG24" s="364"/>
      <c r="AH24" s="359">
        <v>109</v>
      </c>
      <c r="AI24" s="360"/>
      <c r="AJ24" s="360"/>
      <c r="AK24" s="360"/>
      <c r="AL24" s="361"/>
      <c r="AM24" s="359">
        <v>342587</v>
      </c>
      <c r="AN24" s="360"/>
      <c r="AO24" s="360"/>
      <c r="AP24" s="360"/>
      <c r="AQ24" s="360"/>
      <c r="AR24" s="361"/>
      <c r="AS24" s="359">
        <v>3143</v>
      </c>
      <c r="AT24" s="360"/>
      <c r="AU24" s="360"/>
      <c r="AV24" s="360"/>
      <c r="AW24" s="360"/>
      <c r="AX24" s="419"/>
      <c r="AY24" s="379" t="s">
        <v>162</v>
      </c>
      <c r="AZ24" s="380"/>
      <c r="BA24" s="380"/>
      <c r="BB24" s="380"/>
      <c r="BC24" s="380"/>
      <c r="BD24" s="380"/>
      <c r="BE24" s="380"/>
      <c r="BF24" s="380"/>
      <c r="BG24" s="380"/>
      <c r="BH24" s="380"/>
      <c r="BI24" s="380"/>
      <c r="BJ24" s="380"/>
      <c r="BK24" s="380"/>
      <c r="BL24" s="380"/>
      <c r="BM24" s="381"/>
      <c r="BN24" s="406">
        <v>2024056</v>
      </c>
      <c r="BO24" s="407"/>
      <c r="BP24" s="407"/>
      <c r="BQ24" s="407"/>
      <c r="BR24" s="407"/>
      <c r="BS24" s="407"/>
      <c r="BT24" s="407"/>
      <c r="BU24" s="408"/>
      <c r="BV24" s="406">
        <v>2160801</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163</v>
      </c>
      <c r="F25" s="363"/>
      <c r="G25" s="363"/>
      <c r="H25" s="363"/>
      <c r="I25" s="363"/>
      <c r="J25" s="363"/>
      <c r="K25" s="364"/>
      <c r="L25" s="359">
        <v>1</v>
      </c>
      <c r="M25" s="360"/>
      <c r="N25" s="360"/>
      <c r="O25" s="360"/>
      <c r="P25" s="361"/>
      <c r="Q25" s="359">
        <v>6350</v>
      </c>
      <c r="R25" s="360"/>
      <c r="S25" s="360"/>
      <c r="T25" s="360"/>
      <c r="U25" s="360"/>
      <c r="V25" s="361"/>
      <c r="W25" s="449"/>
      <c r="X25" s="386"/>
      <c r="Y25" s="387"/>
      <c r="Z25" s="362" t="s">
        <v>164</v>
      </c>
      <c r="AA25" s="363"/>
      <c r="AB25" s="363"/>
      <c r="AC25" s="363"/>
      <c r="AD25" s="363"/>
      <c r="AE25" s="363"/>
      <c r="AF25" s="363"/>
      <c r="AG25" s="364"/>
      <c r="AH25" s="359" t="s">
        <v>121</v>
      </c>
      <c r="AI25" s="360"/>
      <c r="AJ25" s="360"/>
      <c r="AK25" s="360"/>
      <c r="AL25" s="361"/>
      <c r="AM25" s="359" t="s">
        <v>121</v>
      </c>
      <c r="AN25" s="360"/>
      <c r="AO25" s="360"/>
      <c r="AP25" s="360"/>
      <c r="AQ25" s="360"/>
      <c r="AR25" s="361"/>
      <c r="AS25" s="359" t="s">
        <v>121</v>
      </c>
      <c r="AT25" s="360"/>
      <c r="AU25" s="360"/>
      <c r="AV25" s="360"/>
      <c r="AW25" s="360"/>
      <c r="AX25" s="419"/>
      <c r="AY25" s="432" t="s">
        <v>165</v>
      </c>
      <c r="AZ25" s="433"/>
      <c r="BA25" s="433"/>
      <c r="BB25" s="433"/>
      <c r="BC25" s="433"/>
      <c r="BD25" s="433"/>
      <c r="BE25" s="433"/>
      <c r="BF25" s="433"/>
      <c r="BG25" s="433"/>
      <c r="BH25" s="433"/>
      <c r="BI25" s="433"/>
      <c r="BJ25" s="433"/>
      <c r="BK25" s="433"/>
      <c r="BL25" s="433"/>
      <c r="BM25" s="434"/>
      <c r="BN25" s="435">
        <v>334962</v>
      </c>
      <c r="BO25" s="436"/>
      <c r="BP25" s="436"/>
      <c r="BQ25" s="436"/>
      <c r="BR25" s="436"/>
      <c r="BS25" s="436"/>
      <c r="BT25" s="436"/>
      <c r="BU25" s="437"/>
      <c r="BV25" s="435">
        <v>340673</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166</v>
      </c>
      <c r="F26" s="363"/>
      <c r="G26" s="363"/>
      <c r="H26" s="363"/>
      <c r="I26" s="363"/>
      <c r="J26" s="363"/>
      <c r="K26" s="364"/>
      <c r="L26" s="359">
        <v>1</v>
      </c>
      <c r="M26" s="360"/>
      <c r="N26" s="360"/>
      <c r="O26" s="360"/>
      <c r="P26" s="361"/>
      <c r="Q26" s="359">
        <v>5850</v>
      </c>
      <c r="R26" s="360"/>
      <c r="S26" s="360"/>
      <c r="T26" s="360"/>
      <c r="U26" s="360"/>
      <c r="V26" s="361"/>
      <c r="W26" s="449"/>
      <c r="X26" s="386"/>
      <c r="Y26" s="387"/>
      <c r="Z26" s="362" t="s">
        <v>167</v>
      </c>
      <c r="AA26" s="417"/>
      <c r="AB26" s="417"/>
      <c r="AC26" s="417"/>
      <c r="AD26" s="417"/>
      <c r="AE26" s="417"/>
      <c r="AF26" s="417"/>
      <c r="AG26" s="418"/>
      <c r="AH26" s="359">
        <v>9</v>
      </c>
      <c r="AI26" s="360"/>
      <c r="AJ26" s="360"/>
      <c r="AK26" s="360"/>
      <c r="AL26" s="361"/>
      <c r="AM26" s="359">
        <v>33606</v>
      </c>
      <c r="AN26" s="360"/>
      <c r="AO26" s="360"/>
      <c r="AP26" s="360"/>
      <c r="AQ26" s="360"/>
      <c r="AR26" s="361"/>
      <c r="AS26" s="359">
        <v>3734</v>
      </c>
      <c r="AT26" s="360"/>
      <c r="AU26" s="360"/>
      <c r="AV26" s="360"/>
      <c r="AW26" s="360"/>
      <c r="AX26" s="419"/>
      <c r="AY26" s="446" t="s">
        <v>168</v>
      </c>
      <c r="AZ26" s="366"/>
      <c r="BA26" s="366"/>
      <c r="BB26" s="366"/>
      <c r="BC26" s="366"/>
      <c r="BD26" s="366"/>
      <c r="BE26" s="366"/>
      <c r="BF26" s="366"/>
      <c r="BG26" s="366"/>
      <c r="BH26" s="366"/>
      <c r="BI26" s="366"/>
      <c r="BJ26" s="366"/>
      <c r="BK26" s="366"/>
      <c r="BL26" s="366"/>
      <c r="BM26" s="447"/>
      <c r="BN26" s="406" t="s">
        <v>121</v>
      </c>
      <c r="BO26" s="407"/>
      <c r="BP26" s="407"/>
      <c r="BQ26" s="407"/>
      <c r="BR26" s="407"/>
      <c r="BS26" s="407"/>
      <c r="BT26" s="407"/>
      <c r="BU26" s="408"/>
      <c r="BV26" s="406" t="s">
        <v>121</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169</v>
      </c>
      <c r="F27" s="363"/>
      <c r="G27" s="363"/>
      <c r="H27" s="363"/>
      <c r="I27" s="363"/>
      <c r="J27" s="363"/>
      <c r="K27" s="364"/>
      <c r="L27" s="359">
        <v>1</v>
      </c>
      <c r="M27" s="360"/>
      <c r="N27" s="360"/>
      <c r="O27" s="360"/>
      <c r="P27" s="361"/>
      <c r="Q27" s="359">
        <v>3100</v>
      </c>
      <c r="R27" s="360"/>
      <c r="S27" s="360"/>
      <c r="T27" s="360"/>
      <c r="U27" s="360"/>
      <c r="V27" s="361"/>
      <c r="W27" s="449"/>
      <c r="X27" s="386"/>
      <c r="Y27" s="387"/>
      <c r="Z27" s="362" t="s">
        <v>170</v>
      </c>
      <c r="AA27" s="363"/>
      <c r="AB27" s="363"/>
      <c r="AC27" s="363"/>
      <c r="AD27" s="363"/>
      <c r="AE27" s="363"/>
      <c r="AF27" s="363"/>
      <c r="AG27" s="364"/>
      <c r="AH27" s="359">
        <v>1</v>
      </c>
      <c r="AI27" s="360"/>
      <c r="AJ27" s="360"/>
      <c r="AK27" s="360"/>
      <c r="AL27" s="361"/>
      <c r="AM27" s="359" t="s">
        <v>171</v>
      </c>
      <c r="AN27" s="360"/>
      <c r="AO27" s="360"/>
      <c r="AP27" s="360"/>
      <c r="AQ27" s="360"/>
      <c r="AR27" s="361"/>
      <c r="AS27" s="359" t="s">
        <v>171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18228</v>
      </c>
      <c r="BO27" s="441"/>
      <c r="BP27" s="441"/>
      <c r="BQ27" s="441"/>
      <c r="BR27" s="441"/>
      <c r="BS27" s="441"/>
      <c r="BT27" s="441"/>
      <c r="BU27" s="442"/>
      <c r="BV27" s="440">
        <v>18204</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2550</v>
      </c>
      <c r="R28" s="360"/>
      <c r="S28" s="360"/>
      <c r="T28" s="360"/>
      <c r="U28" s="360"/>
      <c r="V28" s="361"/>
      <c r="W28" s="449"/>
      <c r="X28" s="386"/>
      <c r="Y28" s="387"/>
      <c r="Z28" s="362" t="s">
        <v>174</v>
      </c>
      <c r="AA28" s="363"/>
      <c r="AB28" s="363"/>
      <c r="AC28" s="363"/>
      <c r="AD28" s="363"/>
      <c r="AE28" s="363"/>
      <c r="AF28" s="363"/>
      <c r="AG28" s="364"/>
      <c r="AH28" s="359" t="s">
        <v>121</v>
      </c>
      <c r="AI28" s="360"/>
      <c r="AJ28" s="360"/>
      <c r="AK28" s="360"/>
      <c r="AL28" s="361"/>
      <c r="AM28" s="359" t="s">
        <v>121</v>
      </c>
      <c r="AN28" s="360"/>
      <c r="AO28" s="360"/>
      <c r="AP28" s="360"/>
      <c r="AQ28" s="360"/>
      <c r="AR28" s="361"/>
      <c r="AS28" s="359" t="s">
        <v>121</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1107107</v>
      </c>
      <c r="BO28" s="436"/>
      <c r="BP28" s="436"/>
      <c r="BQ28" s="436"/>
      <c r="BR28" s="436"/>
      <c r="BS28" s="436"/>
      <c r="BT28" s="436"/>
      <c r="BU28" s="437"/>
      <c r="BV28" s="435">
        <v>1140538</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10</v>
      </c>
      <c r="M29" s="360"/>
      <c r="N29" s="360"/>
      <c r="O29" s="360"/>
      <c r="P29" s="361"/>
      <c r="Q29" s="359">
        <v>2400</v>
      </c>
      <c r="R29" s="360"/>
      <c r="S29" s="360"/>
      <c r="T29" s="360"/>
      <c r="U29" s="360"/>
      <c r="V29" s="361"/>
      <c r="W29" s="450"/>
      <c r="X29" s="451"/>
      <c r="Y29" s="452"/>
      <c r="Z29" s="362" t="s">
        <v>177</v>
      </c>
      <c r="AA29" s="363"/>
      <c r="AB29" s="363"/>
      <c r="AC29" s="363"/>
      <c r="AD29" s="363"/>
      <c r="AE29" s="363"/>
      <c r="AF29" s="363"/>
      <c r="AG29" s="364"/>
      <c r="AH29" s="359">
        <v>110</v>
      </c>
      <c r="AI29" s="360"/>
      <c r="AJ29" s="360"/>
      <c r="AK29" s="360"/>
      <c r="AL29" s="361"/>
      <c r="AM29" s="359">
        <v>346780</v>
      </c>
      <c r="AN29" s="360"/>
      <c r="AO29" s="360"/>
      <c r="AP29" s="360"/>
      <c r="AQ29" s="360"/>
      <c r="AR29" s="361"/>
      <c r="AS29" s="359">
        <v>3153</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188683</v>
      </c>
      <c r="BO29" s="407"/>
      <c r="BP29" s="407"/>
      <c r="BQ29" s="407"/>
      <c r="BR29" s="407"/>
      <c r="BS29" s="407"/>
      <c r="BT29" s="407"/>
      <c r="BU29" s="408"/>
      <c r="BV29" s="406">
        <v>217169</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98.3</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2652514</v>
      </c>
      <c r="BO30" s="441"/>
      <c r="BP30" s="441"/>
      <c r="BQ30" s="441"/>
      <c r="BR30" s="441"/>
      <c r="BS30" s="441"/>
      <c r="BT30" s="441"/>
      <c r="BU30" s="442"/>
      <c r="BV30" s="440">
        <v>2265917</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山辺町国民健康保険特別会計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山辺町公共下水道事業会計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7</v>
      </c>
      <c r="BX34" s="354"/>
      <c r="BY34" s="355" t="str">
        <f>IF('各会計、関係団体の財政状況及び健全化判断比率'!B68="","",'各会計、関係団体の財政状況及び健全化判断比率'!B68)</f>
        <v>山形県消防補償等組合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山辺町介護保険特別会計（保険事業）</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山辺町簡易水道事業会計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8</v>
      </c>
      <c r="BX35" s="354"/>
      <c r="BY35" s="355" t="str">
        <f>IF('各会計、関係団体の財政状況及び健全化判断比率'!B69="","",'各会計、関係団体の財政状況及び健全化判断比率'!B69)</f>
        <v>山形県自治会館管理組合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山辺町後期高齢者医療特別会計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9</v>
      </c>
      <c r="BX36" s="354"/>
      <c r="BY36" s="355" t="str">
        <f>IF('各会計、関係団体の財政状況及び健全化判断比率'!B70="","",'各会計、関係団体の財政状況及び健全化判断比率'!B70)</f>
        <v>山形県市町村職員退職手当組合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10</v>
      </c>
      <c r="BX37" s="354"/>
      <c r="BY37" s="355" t="str">
        <f>IF('各会計、関係団体の財政状況及び健全化判断比率'!B71="","",'各会計、関係団体の財政状況及び健全化判断比率'!B71)</f>
        <v>山形広域環境事務組合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11</v>
      </c>
      <c r="BX38" s="354"/>
      <c r="BY38" s="355" t="str">
        <f>IF('各会計、関係団体の財政状況及び健全化判断比率'!B72="","",'各会計、関係団体の財政状況及び健全化判断比率'!B72)</f>
        <v>山形県市町村交通災害共済組合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12</v>
      </c>
      <c r="BX39" s="354"/>
      <c r="BY39" s="355" t="str">
        <f>IF('各会計、関係団体の財政状況及び健全化判断比率'!B73="","",'各会計、関係団体の財政状況及び健全化判断比率'!B73)</f>
        <v>山形県後期高齢者医療広域連合（普通会計）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13</v>
      </c>
      <c r="BX40" s="354"/>
      <c r="BY40" s="355" t="str">
        <f>IF('各会計、関係団体の財政状況及び健全化判断比率'!B74="","",'各会計、関係団体の財政状況及び健全化判断比率'!B74)</f>
        <v>山形県後期高齢者医療広域連合（事業会計）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14</v>
      </c>
      <c r="BX41" s="354"/>
      <c r="BY41" s="355" t="str">
        <f>IF('各会計、関係団体の財政状況及び健全化判断比率'!B75="","",'各会計、関係団体の財政状況及び健全化判断比率'!B75)</f>
        <v>最上川中部水道企業団</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lLMNtckoi1LctFsTJL8YKCO3gew1agFCN2aQbQdJee7rJ/4Wbb2v0+yVIzJp8sCiBkhFtWGaCZC5H+LzVqYnQQ==" saltValue="FNv5tcWM5zhdTmv5FwJld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36" t="s">
        <v>530</v>
      </c>
      <c r="D34" s="1136"/>
      <c r="E34" s="1137"/>
      <c r="F34" s="32">
        <v>4.49</v>
      </c>
      <c r="G34" s="33">
        <v>5.52</v>
      </c>
      <c r="H34" s="33">
        <v>8.7899999999999991</v>
      </c>
      <c r="I34" s="33">
        <v>6.01</v>
      </c>
      <c r="J34" s="34">
        <v>5.36</v>
      </c>
      <c r="K34" s="22"/>
      <c r="L34" s="22"/>
      <c r="M34" s="22"/>
      <c r="N34" s="22"/>
      <c r="O34" s="22"/>
      <c r="P34" s="22"/>
    </row>
    <row r="35" spans="1:16" ht="39" customHeight="1" x14ac:dyDescent="0.15">
      <c r="A35" s="22"/>
      <c r="B35" s="35"/>
      <c r="C35" s="1132" t="s">
        <v>531</v>
      </c>
      <c r="D35" s="1132"/>
      <c r="E35" s="1133"/>
      <c r="F35" s="36" t="s">
        <v>485</v>
      </c>
      <c r="G35" s="37" t="s">
        <v>485</v>
      </c>
      <c r="H35" s="37" t="s">
        <v>485</v>
      </c>
      <c r="I35" s="37" t="s">
        <v>485</v>
      </c>
      <c r="J35" s="38">
        <v>1.06</v>
      </c>
      <c r="K35" s="22"/>
      <c r="L35" s="22"/>
      <c r="M35" s="22"/>
      <c r="N35" s="22"/>
      <c r="O35" s="22"/>
      <c r="P35" s="22"/>
    </row>
    <row r="36" spans="1:16" ht="39" customHeight="1" x14ac:dyDescent="0.15">
      <c r="A36" s="22"/>
      <c r="B36" s="35"/>
      <c r="C36" s="1132" t="s">
        <v>532</v>
      </c>
      <c r="D36" s="1132"/>
      <c r="E36" s="1133"/>
      <c r="F36" s="36">
        <v>2.99</v>
      </c>
      <c r="G36" s="37">
        <v>4.21</v>
      </c>
      <c r="H36" s="37">
        <v>4.21</v>
      </c>
      <c r="I36" s="37">
        <v>1.77</v>
      </c>
      <c r="J36" s="38">
        <v>0.77</v>
      </c>
      <c r="K36" s="22"/>
      <c r="L36" s="22"/>
      <c r="M36" s="22"/>
      <c r="N36" s="22"/>
      <c r="O36" s="22"/>
      <c r="P36" s="22"/>
    </row>
    <row r="37" spans="1:16" ht="39" customHeight="1" x14ac:dyDescent="0.15">
      <c r="A37" s="22"/>
      <c r="B37" s="35"/>
      <c r="C37" s="1132" t="s">
        <v>533</v>
      </c>
      <c r="D37" s="1132"/>
      <c r="E37" s="1133"/>
      <c r="F37" s="36">
        <v>0.83</v>
      </c>
      <c r="G37" s="37">
        <v>0.84</v>
      </c>
      <c r="H37" s="37">
        <v>0.55000000000000004</v>
      </c>
      <c r="I37" s="37">
        <v>0.44</v>
      </c>
      <c r="J37" s="38">
        <v>0.43</v>
      </c>
      <c r="K37" s="22"/>
      <c r="L37" s="22"/>
      <c r="M37" s="22"/>
      <c r="N37" s="22"/>
      <c r="O37" s="22"/>
      <c r="P37" s="22"/>
    </row>
    <row r="38" spans="1:16" ht="39" customHeight="1" x14ac:dyDescent="0.15">
      <c r="A38" s="22"/>
      <c r="B38" s="35"/>
      <c r="C38" s="1132" t="s">
        <v>534</v>
      </c>
      <c r="D38" s="1132"/>
      <c r="E38" s="1133"/>
      <c r="F38" s="36">
        <v>0.47</v>
      </c>
      <c r="G38" s="37">
        <v>0.41</v>
      </c>
      <c r="H38" s="37">
        <v>0.34</v>
      </c>
      <c r="I38" s="37">
        <v>0.22</v>
      </c>
      <c r="J38" s="38">
        <v>7.0000000000000007E-2</v>
      </c>
      <c r="K38" s="22"/>
      <c r="L38" s="22"/>
      <c r="M38" s="22"/>
      <c r="N38" s="22"/>
      <c r="O38" s="22"/>
      <c r="P38" s="22"/>
    </row>
    <row r="39" spans="1:16" ht="39" customHeight="1" x14ac:dyDescent="0.15">
      <c r="A39" s="22"/>
      <c r="B39" s="35"/>
      <c r="C39" s="1132" t="s">
        <v>535</v>
      </c>
      <c r="D39" s="1132"/>
      <c r="E39" s="1133"/>
      <c r="F39" s="36">
        <v>0.11</v>
      </c>
      <c r="G39" s="37">
        <v>0.04</v>
      </c>
      <c r="H39" s="37">
        <v>0.04</v>
      </c>
      <c r="I39" s="37">
        <v>0.04</v>
      </c>
      <c r="J39" s="38">
        <v>0.05</v>
      </c>
      <c r="K39" s="22"/>
      <c r="L39" s="22"/>
      <c r="M39" s="22"/>
      <c r="N39" s="22"/>
      <c r="O39" s="22"/>
      <c r="P39" s="22"/>
    </row>
    <row r="40" spans="1:16" ht="39" customHeight="1" x14ac:dyDescent="0.15">
      <c r="A40" s="22"/>
      <c r="B40" s="35"/>
      <c r="C40" s="1132"/>
      <c r="D40" s="1132"/>
      <c r="E40" s="1133"/>
      <c r="F40" s="36"/>
      <c r="G40" s="37"/>
      <c r="H40" s="37"/>
      <c r="I40" s="37"/>
      <c r="J40" s="38"/>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536</v>
      </c>
      <c r="D42" s="1132"/>
      <c r="E42" s="1133"/>
      <c r="F42" s="36" t="s">
        <v>485</v>
      </c>
      <c r="G42" s="37" t="s">
        <v>485</v>
      </c>
      <c r="H42" s="37" t="s">
        <v>485</v>
      </c>
      <c r="I42" s="37" t="s">
        <v>485</v>
      </c>
      <c r="J42" s="38" t="s">
        <v>485</v>
      </c>
      <c r="K42" s="22"/>
      <c r="L42" s="22"/>
      <c r="M42" s="22"/>
      <c r="N42" s="22"/>
      <c r="O42" s="22"/>
      <c r="P42" s="22"/>
    </row>
    <row r="43" spans="1:16" ht="39" customHeight="1" thickBot="1" x14ac:dyDescent="0.2">
      <c r="A43" s="22"/>
      <c r="B43" s="40"/>
      <c r="C43" s="1134" t="s">
        <v>537</v>
      </c>
      <c r="D43" s="1134"/>
      <c r="E43" s="1135"/>
      <c r="F43" s="41">
        <v>1.04</v>
      </c>
      <c r="G43" s="42">
        <v>1.1200000000000001</v>
      </c>
      <c r="H43" s="42">
        <v>1.6</v>
      </c>
      <c r="I43" s="42">
        <v>1.73</v>
      </c>
      <c r="J43" s="43" t="s">
        <v>485</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Ywvg2txUpazW9x8fHhd9sv7kFqChyaZXXUYEtQE+ajhuSQ7zK5JNTKFxBvFTqWY7pHveoewhoRF2Co9PVz01Kg==" saltValue="QRfZ9OtbLONN4nJhhcJ5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618</v>
      </c>
      <c r="L45" s="58">
        <v>610</v>
      </c>
      <c r="M45" s="58">
        <v>601</v>
      </c>
      <c r="N45" s="58">
        <v>572</v>
      </c>
      <c r="O45" s="59">
        <v>520</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485</v>
      </c>
      <c r="L46" s="62" t="s">
        <v>485</v>
      </c>
      <c r="M46" s="62" t="s">
        <v>485</v>
      </c>
      <c r="N46" s="62" t="s">
        <v>485</v>
      </c>
      <c r="O46" s="63" t="s">
        <v>485</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485</v>
      </c>
      <c r="L47" s="62" t="s">
        <v>485</v>
      </c>
      <c r="M47" s="62" t="s">
        <v>485</v>
      </c>
      <c r="N47" s="62" t="s">
        <v>485</v>
      </c>
      <c r="O47" s="63" t="s">
        <v>485</v>
      </c>
      <c r="P47" s="46"/>
      <c r="Q47" s="46"/>
      <c r="R47" s="46"/>
      <c r="S47" s="46"/>
      <c r="T47" s="46"/>
      <c r="U47" s="46"/>
    </row>
    <row r="48" spans="1:21" ht="30.75" customHeight="1" x14ac:dyDescent="0.15">
      <c r="A48" s="46"/>
      <c r="B48" s="1163"/>
      <c r="C48" s="1164"/>
      <c r="D48" s="60"/>
      <c r="E48" s="1140" t="s">
        <v>13</v>
      </c>
      <c r="F48" s="1140"/>
      <c r="G48" s="1140"/>
      <c r="H48" s="1140"/>
      <c r="I48" s="1140"/>
      <c r="J48" s="1141"/>
      <c r="K48" s="61">
        <v>160</v>
      </c>
      <c r="L48" s="62">
        <v>128</v>
      </c>
      <c r="M48" s="62">
        <v>151</v>
      </c>
      <c r="N48" s="62">
        <v>138</v>
      </c>
      <c r="O48" s="63">
        <v>112</v>
      </c>
      <c r="P48" s="46"/>
      <c r="Q48" s="46"/>
      <c r="R48" s="46"/>
      <c r="S48" s="46"/>
      <c r="T48" s="46"/>
      <c r="U48" s="46"/>
    </row>
    <row r="49" spans="1:21" ht="30.75" customHeight="1" x14ac:dyDescent="0.15">
      <c r="A49" s="46"/>
      <c r="B49" s="1163"/>
      <c r="C49" s="1164"/>
      <c r="D49" s="60"/>
      <c r="E49" s="1140" t="s">
        <v>14</v>
      </c>
      <c r="F49" s="1140"/>
      <c r="G49" s="1140"/>
      <c r="H49" s="1140"/>
      <c r="I49" s="1140"/>
      <c r="J49" s="1141"/>
      <c r="K49" s="61">
        <v>21</v>
      </c>
      <c r="L49" s="62">
        <v>39</v>
      </c>
      <c r="M49" s="62">
        <v>51</v>
      </c>
      <c r="N49" s="62">
        <v>50</v>
      </c>
      <c r="O49" s="63">
        <v>55</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485</v>
      </c>
      <c r="L50" s="62" t="s">
        <v>485</v>
      </c>
      <c r="M50" s="62" t="s">
        <v>485</v>
      </c>
      <c r="N50" s="62" t="s">
        <v>485</v>
      </c>
      <c r="O50" s="63" t="s">
        <v>485</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485</v>
      </c>
      <c r="L51" s="62" t="s">
        <v>485</v>
      </c>
      <c r="M51" s="62" t="s">
        <v>485</v>
      </c>
      <c r="N51" s="62" t="s">
        <v>485</v>
      </c>
      <c r="O51" s="63" t="s">
        <v>485</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448</v>
      </c>
      <c r="L52" s="62">
        <v>443</v>
      </c>
      <c r="M52" s="62">
        <v>425</v>
      </c>
      <c r="N52" s="62">
        <v>412</v>
      </c>
      <c r="O52" s="63">
        <v>417</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351</v>
      </c>
      <c r="L53" s="67">
        <v>334</v>
      </c>
      <c r="M53" s="67">
        <v>378</v>
      </c>
      <c r="N53" s="67">
        <v>348</v>
      </c>
      <c r="O53" s="68">
        <v>270</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15">
      <c r="B58" s="1146" t="s">
        <v>24</v>
      </c>
      <c r="C58" s="1147"/>
      <c r="D58" s="1152" t="s">
        <v>25</v>
      </c>
      <c r="E58" s="1153"/>
      <c r="F58" s="1153"/>
      <c r="G58" s="1153"/>
      <c r="H58" s="1153"/>
      <c r="I58" s="1153"/>
      <c r="J58" s="1154"/>
      <c r="K58" s="81" t="s">
        <v>543</v>
      </c>
      <c r="L58" s="82" t="s">
        <v>543</v>
      </c>
      <c r="M58" s="82" t="s">
        <v>543</v>
      </c>
      <c r="N58" s="82" t="s">
        <v>543</v>
      </c>
      <c r="O58" s="83" t="s">
        <v>543</v>
      </c>
    </row>
    <row r="59" spans="1:21" ht="31.5" customHeight="1" x14ac:dyDescent="0.15">
      <c r="B59" s="1148"/>
      <c r="C59" s="1149"/>
      <c r="D59" s="1155" t="s">
        <v>26</v>
      </c>
      <c r="E59" s="1156"/>
      <c r="F59" s="1156"/>
      <c r="G59" s="1156"/>
      <c r="H59" s="1156"/>
      <c r="I59" s="1156"/>
      <c r="J59" s="1157"/>
      <c r="K59" s="84" t="s">
        <v>543</v>
      </c>
      <c r="L59" s="85" t="s">
        <v>543</v>
      </c>
      <c r="M59" s="85" t="s">
        <v>543</v>
      </c>
      <c r="N59" s="85" t="s">
        <v>543</v>
      </c>
      <c r="O59" s="86" t="s">
        <v>543</v>
      </c>
    </row>
    <row r="60" spans="1:21" ht="31.5" customHeight="1" thickBot="1" x14ac:dyDescent="0.2">
      <c r="B60" s="1150"/>
      <c r="C60" s="1151"/>
      <c r="D60" s="1158" t="s">
        <v>27</v>
      </c>
      <c r="E60" s="1159"/>
      <c r="F60" s="1159"/>
      <c r="G60" s="1159"/>
      <c r="H60" s="1159"/>
      <c r="I60" s="1159"/>
      <c r="J60" s="1160"/>
      <c r="K60" s="87" t="s">
        <v>543</v>
      </c>
      <c r="L60" s="88" t="s">
        <v>543</v>
      </c>
      <c r="M60" s="88" t="s">
        <v>543</v>
      </c>
      <c r="N60" s="88" t="s">
        <v>543</v>
      </c>
      <c r="O60" s="89" t="s">
        <v>543</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UyJ+IWFz/iGZObXP0sPEbvZVutiY5bedQkePabkWT3nsPtpUre5l6Jd5Tk9MV/ys5wyuHjLOPWson1fbhLTcg==" saltValue="Dxs5gda9q063ozw88VWUj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I1" zoomScale="85" zoomScaleNormal="85"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524</v>
      </c>
      <c r="J40" s="101" t="s">
        <v>525</v>
      </c>
      <c r="K40" s="101" t="s">
        <v>526</v>
      </c>
      <c r="L40" s="101" t="s">
        <v>527</v>
      </c>
      <c r="M40" s="102" t="s">
        <v>528</v>
      </c>
    </row>
    <row r="41" spans="2:13" ht="27.75" customHeight="1" x14ac:dyDescent="0.15">
      <c r="B41" s="1181" t="s">
        <v>30</v>
      </c>
      <c r="C41" s="1182"/>
      <c r="D41" s="103"/>
      <c r="E41" s="1183" t="s">
        <v>31</v>
      </c>
      <c r="F41" s="1183"/>
      <c r="G41" s="1183"/>
      <c r="H41" s="1184"/>
      <c r="I41" s="330">
        <v>5421</v>
      </c>
      <c r="J41" s="331">
        <v>5136</v>
      </c>
      <c r="K41" s="331">
        <v>4658</v>
      </c>
      <c r="L41" s="331">
        <v>4256</v>
      </c>
      <c r="M41" s="332">
        <v>3906</v>
      </c>
    </row>
    <row r="42" spans="2:13" ht="27.75" customHeight="1" x14ac:dyDescent="0.15">
      <c r="B42" s="1171"/>
      <c r="C42" s="1172"/>
      <c r="D42" s="104"/>
      <c r="E42" s="1175" t="s">
        <v>32</v>
      </c>
      <c r="F42" s="1175"/>
      <c r="G42" s="1175"/>
      <c r="H42" s="1176"/>
      <c r="I42" s="333" t="s">
        <v>485</v>
      </c>
      <c r="J42" s="334" t="s">
        <v>485</v>
      </c>
      <c r="K42" s="334" t="s">
        <v>485</v>
      </c>
      <c r="L42" s="334" t="s">
        <v>485</v>
      </c>
      <c r="M42" s="335" t="s">
        <v>485</v>
      </c>
    </row>
    <row r="43" spans="2:13" ht="27.75" customHeight="1" x14ac:dyDescent="0.15">
      <c r="B43" s="1171"/>
      <c r="C43" s="1172"/>
      <c r="D43" s="104"/>
      <c r="E43" s="1175" t="s">
        <v>33</v>
      </c>
      <c r="F43" s="1175"/>
      <c r="G43" s="1175"/>
      <c r="H43" s="1176"/>
      <c r="I43" s="333">
        <v>2028</v>
      </c>
      <c r="J43" s="334">
        <v>1780</v>
      </c>
      <c r="K43" s="334">
        <v>1638</v>
      </c>
      <c r="L43" s="334">
        <v>1484</v>
      </c>
      <c r="M43" s="335">
        <v>1256</v>
      </c>
    </row>
    <row r="44" spans="2:13" ht="27.75" customHeight="1" x14ac:dyDescent="0.15">
      <c r="B44" s="1171"/>
      <c r="C44" s="1172"/>
      <c r="D44" s="104"/>
      <c r="E44" s="1175" t="s">
        <v>34</v>
      </c>
      <c r="F44" s="1175"/>
      <c r="G44" s="1175"/>
      <c r="H44" s="1176"/>
      <c r="I44" s="333">
        <v>605</v>
      </c>
      <c r="J44" s="334">
        <v>567</v>
      </c>
      <c r="K44" s="334">
        <v>532</v>
      </c>
      <c r="L44" s="334">
        <v>500</v>
      </c>
      <c r="M44" s="335">
        <v>472</v>
      </c>
    </row>
    <row r="45" spans="2:13" ht="27.75" customHeight="1" x14ac:dyDescent="0.15">
      <c r="B45" s="1171"/>
      <c r="C45" s="1172"/>
      <c r="D45" s="104"/>
      <c r="E45" s="1175" t="s">
        <v>35</v>
      </c>
      <c r="F45" s="1175"/>
      <c r="G45" s="1175"/>
      <c r="H45" s="1176"/>
      <c r="I45" s="333">
        <v>715</v>
      </c>
      <c r="J45" s="334">
        <v>701</v>
      </c>
      <c r="K45" s="334">
        <v>734</v>
      </c>
      <c r="L45" s="334">
        <v>727</v>
      </c>
      <c r="M45" s="335">
        <v>717</v>
      </c>
    </row>
    <row r="46" spans="2:13" ht="27.75" customHeight="1" x14ac:dyDescent="0.15">
      <c r="B46" s="1171"/>
      <c r="C46" s="1172"/>
      <c r="D46" s="105"/>
      <c r="E46" s="1175" t="s">
        <v>36</v>
      </c>
      <c r="F46" s="1175"/>
      <c r="G46" s="1175"/>
      <c r="H46" s="1176"/>
      <c r="I46" s="333" t="s">
        <v>485</v>
      </c>
      <c r="J46" s="334" t="s">
        <v>485</v>
      </c>
      <c r="K46" s="334" t="s">
        <v>485</v>
      </c>
      <c r="L46" s="334" t="s">
        <v>485</v>
      </c>
      <c r="M46" s="335" t="s">
        <v>485</v>
      </c>
    </row>
    <row r="47" spans="2:13" ht="27.75" customHeight="1" x14ac:dyDescent="0.15">
      <c r="B47" s="1171"/>
      <c r="C47" s="1172"/>
      <c r="D47" s="106"/>
      <c r="E47" s="1185" t="s">
        <v>37</v>
      </c>
      <c r="F47" s="1186"/>
      <c r="G47" s="1186"/>
      <c r="H47" s="1187"/>
      <c r="I47" s="333" t="s">
        <v>485</v>
      </c>
      <c r="J47" s="334" t="s">
        <v>485</v>
      </c>
      <c r="K47" s="334" t="s">
        <v>485</v>
      </c>
      <c r="L47" s="334" t="s">
        <v>485</v>
      </c>
      <c r="M47" s="335" t="s">
        <v>485</v>
      </c>
    </row>
    <row r="48" spans="2:13" ht="27.75" customHeight="1" x14ac:dyDescent="0.15">
      <c r="B48" s="1171"/>
      <c r="C48" s="1172"/>
      <c r="D48" s="104"/>
      <c r="E48" s="1175" t="s">
        <v>38</v>
      </c>
      <c r="F48" s="1175"/>
      <c r="G48" s="1175"/>
      <c r="H48" s="1176"/>
      <c r="I48" s="333" t="s">
        <v>485</v>
      </c>
      <c r="J48" s="334" t="s">
        <v>485</v>
      </c>
      <c r="K48" s="334" t="s">
        <v>485</v>
      </c>
      <c r="L48" s="334" t="s">
        <v>485</v>
      </c>
      <c r="M48" s="335" t="s">
        <v>485</v>
      </c>
    </row>
    <row r="49" spans="2:13" ht="27.75" customHeight="1" x14ac:dyDescent="0.15">
      <c r="B49" s="1173"/>
      <c r="C49" s="1174"/>
      <c r="D49" s="104"/>
      <c r="E49" s="1175" t="s">
        <v>39</v>
      </c>
      <c r="F49" s="1175"/>
      <c r="G49" s="1175"/>
      <c r="H49" s="1176"/>
      <c r="I49" s="333" t="s">
        <v>485</v>
      </c>
      <c r="J49" s="334" t="s">
        <v>485</v>
      </c>
      <c r="K49" s="334" t="s">
        <v>485</v>
      </c>
      <c r="L49" s="334" t="s">
        <v>485</v>
      </c>
      <c r="M49" s="335" t="s">
        <v>485</v>
      </c>
    </row>
    <row r="50" spans="2:13" ht="27.75" customHeight="1" x14ac:dyDescent="0.15">
      <c r="B50" s="1169" t="s">
        <v>40</v>
      </c>
      <c r="C50" s="1170"/>
      <c r="D50" s="107"/>
      <c r="E50" s="1175" t="s">
        <v>41</v>
      </c>
      <c r="F50" s="1175"/>
      <c r="G50" s="1175"/>
      <c r="H50" s="1176"/>
      <c r="I50" s="333">
        <v>2460</v>
      </c>
      <c r="J50" s="334">
        <v>3077</v>
      </c>
      <c r="K50" s="334">
        <v>3593</v>
      </c>
      <c r="L50" s="334">
        <v>4182</v>
      </c>
      <c r="M50" s="335">
        <v>4225</v>
      </c>
    </row>
    <row r="51" spans="2:13" ht="27.75" customHeight="1" x14ac:dyDescent="0.15">
      <c r="B51" s="1171"/>
      <c r="C51" s="1172"/>
      <c r="D51" s="104"/>
      <c r="E51" s="1175" t="s">
        <v>42</v>
      </c>
      <c r="F51" s="1175"/>
      <c r="G51" s="1175"/>
      <c r="H51" s="1176"/>
      <c r="I51" s="333">
        <v>25</v>
      </c>
      <c r="J51" s="334">
        <v>46</v>
      </c>
      <c r="K51" s="334">
        <v>43</v>
      </c>
      <c r="L51" s="334">
        <v>39</v>
      </c>
      <c r="M51" s="335">
        <v>36</v>
      </c>
    </row>
    <row r="52" spans="2:13" ht="27.75" customHeight="1" x14ac:dyDescent="0.15">
      <c r="B52" s="1173"/>
      <c r="C52" s="1174"/>
      <c r="D52" s="104"/>
      <c r="E52" s="1175" t="s">
        <v>43</v>
      </c>
      <c r="F52" s="1175"/>
      <c r="G52" s="1175"/>
      <c r="H52" s="1176"/>
      <c r="I52" s="333">
        <v>5201</v>
      </c>
      <c r="J52" s="334">
        <v>4945</v>
      </c>
      <c r="K52" s="334">
        <v>4743</v>
      </c>
      <c r="L52" s="334">
        <v>4401</v>
      </c>
      <c r="M52" s="335">
        <v>3932</v>
      </c>
    </row>
    <row r="53" spans="2:13" ht="27.75" customHeight="1" thickBot="1" x14ac:dyDescent="0.2">
      <c r="B53" s="1177" t="s">
        <v>19</v>
      </c>
      <c r="C53" s="1178"/>
      <c r="D53" s="108"/>
      <c r="E53" s="1179" t="s">
        <v>44</v>
      </c>
      <c r="F53" s="1179"/>
      <c r="G53" s="1179"/>
      <c r="H53" s="1180"/>
      <c r="I53" s="336">
        <v>1084</v>
      </c>
      <c r="J53" s="337">
        <v>116</v>
      </c>
      <c r="K53" s="337">
        <v>-816</v>
      </c>
      <c r="L53" s="337">
        <v>-1656</v>
      </c>
      <c r="M53" s="338">
        <v>-1842</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2+dlkZcCL/iaV25kFTX9Jk+/qfCiG2xnBBrB0QGgW1MSUJ+RpJYIWknIPQKTPxdN4lBdTYJ8gtv/zf73dHopRg==" saltValue="gK64kmE4H1i8N/9YAOk3v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13" zoomScale="85" zoomScaleNormal="85" zoomScaleSheetLayoutView="100" workbookViewId="0">
      <selection activeCell="H61" sqref="H61"/>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526</v>
      </c>
      <c r="G54" s="117" t="s">
        <v>527</v>
      </c>
      <c r="H54" s="118" t="s">
        <v>528</v>
      </c>
    </row>
    <row r="55" spans="2:8" ht="52.5" customHeight="1" x14ac:dyDescent="0.15">
      <c r="B55" s="119"/>
      <c r="C55" s="1196" t="s">
        <v>46</v>
      </c>
      <c r="D55" s="1196"/>
      <c r="E55" s="1197"/>
      <c r="F55" s="339">
        <v>971</v>
      </c>
      <c r="G55" s="339">
        <v>1141</v>
      </c>
      <c r="H55" s="340">
        <v>1107</v>
      </c>
    </row>
    <row r="56" spans="2:8" ht="52.5" customHeight="1" x14ac:dyDescent="0.15">
      <c r="B56" s="120"/>
      <c r="C56" s="1198" t="s">
        <v>47</v>
      </c>
      <c r="D56" s="1198"/>
      <c r="E56" s="1199"/>
      <c r="F56" s="341">
        <v>201</v>
      </c>
      <c r="G56" s="341">
        <v>217</v>
      </c>
      <c r="H56" s="342">
        <v>189</v>
      </c>
    </row>
    <row r="57" spans="2:8" ht="53.25" customHeight="1" x14ac:dyDescent="0.15">
      <c r="B57" s="120"/>
      <c r="C57" s="1200" t="s">
        <v>48</v>
      </c>
      <c r="D57" s="1200"/>
      <c r="E57" s="1201"/>
      <c r="F57" s="343">
        <v>1990</v>
      </c>
      <c r="G57" s="343">
        <v>2266</v>
      </c>
      <c r="H57" s="344">
        <v>2653</v>
      </c>
    </row>
    <row r="58" spans="2:8" ht="45.75" customHeight="1" x14ac:dyDescent="0.15">
      <c r="B58" s="121"/>
      <c r="C58" s="1188" t="s">
        <v>552</v>
      </c>
      <c r="D58" s="1189"/>
      <c r="E58" s="1190"/>
      <c r="F58" s="345">
        <v>673</v>
      </c>
      <c r="G58" s="345">
        <v>702</v>
      </c>
      <c r="H58" s="346">
        <v>734</v>
      </c>
    </row>
    <row r="59" spans="2:8" ht="45.75" customHeight="1" x14ac:dyDescent="0.15">
      <c r="B59" s="121"/>
      <c r="C59" s="1188" t="s">
        <v>553</v>
      </c>
      <c r="D59" s="1189"/>
      <c r="E59" s="1190"/>
      <c r="F59" s="345">
        <v>250</v>
      </c>
      <c r="G59" s="345">
        <v>500</v>
      </c>
      <c r="H59" s="346">
        <v>701</v>
      </c>
    </row>
    <row r="60" spans="2:8" ht="45.75" customHeight="1" x14ac:dyDescent="0.15">
      <c r="B60" s="121"/>
      <c r="C60" s="1188" t="s">
        <v>554</v>
      </c>
      <c r="D60" s="1189"/>
      <c r="E60" s="1190"/>
      <c r="F60" s="345">
        <v>387</v>
      </c>
      <c r="G60" s="345">
        <v>403</v>
      </c>
      <c r="H60" s="346">
        <v>549</v>
      </c>
    </row>
    <row r="61" spans="2:8" ht="45.75" customHeight="1" x14ac:dyDescent="0.15">
      <c r="B61" s="121"/>
      <c r="C61" s="1188" t="s">
        <v>557</v>
      </c>
      <c r="D61" s="1189"/>
      <c r="E61" s="1190"/>
      <c r="F61" s="345">
        <v>524</v>
      </c>
      <c r="G61" s="345">
        <v>524</v>
      </c>
      <c r="H61" s="346">
        <v>525</v>
      </c>
    </row>
    <row r="62" spans="2:8" ht="45.75" customHeight="1" thickBot="1" x14ac:dyDescent="0.2">
      <c r="B62" s="122"/>
      <c r="C62" s="1191" t="s">
        <v>555</v>
      </c>
      <c r="D62" s="1192"/>
      <c r="E62" s="1193"/>
      <c r="F62" s="347">
        <v>74</v>
      </c>
      <c r="G62" s="347">
        <v>60</v>
      </c>
      <c r="H62" s="348">
        <v>72</v>
      </c>
    </row>
    <row r="63" spans="2:8" ht="52.5" customHeight="1" thickBot="1" x14ac:dyDescent="0.2">
      <c r="B63" s="123"/>
      <c r="C63" s="1194" t="s">
        <v>49</v>
      </c>
      <c r="D63" s="1194"/>
      <c r="E63" s="1195"/>
      <c r="F63" s="349">
        <v>3162</v>
      </c>
      <c r="G63" s="349">
        <v>3624</v>
      </c>
      <c r="H63" s="350">
        <v>3948</v>
      </c>
    </row>
    <row r="64" spans="2:8" x14ac:dyDescent="0.15"/>
  </sheetData>
  <sheetProtection algorithmName="SHA-512" hashValue="Fv21mwSfGobBcvF+NGTG+oNQIuqA7pe0Ny+WoxAq4nF3HgB57UJGyEOnaQPDK4CaouxMZlKiY29W6pdI3IT1lA==" saltValue="1HRIP2Xhqy5H2Mkz5yhN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523</v>
      </c>
      <c r="G2" s="137"/>
      <c r="H2" s="138"/>
    </row>
    <row r="3" spans="1:8" x14ac:dyDescent="0.15">
      <c r="A3" s="134" t="s">
        <v>516</v>
      </c>
      <c r="B3" s="139"/>
      <c r="C3" s="140"/>
      <c r="D3" s="141">
        <v>10334</v>
      </c>
      <c r="E3" s="142"/>
      <c r="F3" s="143">
        <v>94796</v>
      </c>
      <c r="G3" s="144"/>
      <c r="H3" s="145"/>
    </row>
    <row r="4" spans="1:8" x14ac:dyDescent="0.15">
      <c r="A4" s="146"/>
      <c r="B4" s="147"/>
      <c r="C4" s="148"/>
      <c r="D4" s="149">
        <v>5560</v>
      </c>
      <c r="E4" s="150"/>
      <c r="F4" s="151">
        <v>55781</v>
      </c>
      <c r="G4" s="152"/>
      <c r="H4" s="153"/>
    </row>
    <row r="5" spans="1:8" x14ac:dyDescent="0.15">
      <c r="A5" s="134" t="s">
        <v>518</v>
      </c>
      <c r="B5" s="139"/>
      <c r="C5" s="140"/>
      <c r="D5" s="141">
        <v>15626</v>
      </c>
      <c r="E5" s="142"/>
      <c r="F5" s="143">
        <v>97758</v>
      </c>
      <c r="G5" s="144"/>
      <c r="H5" s="145"/>
    </row>
    <row r="6" spans="1:8" x14ac:dyDescent="0.15">
      <c r="A6" s="146"/>
      <c r="B6" s="147"/>
      <c r="C6" s="148"/>
      <c r="D6" s="149">
        <v>9957</v>
      </c>
      <c r="E6" s="150"/>
      <c r="F6" s="151">
        <v>45946</v>
      </c>
      <c r="G6" s="152"/>
      <c r="H6" s="153"/>
    </row>
    <row r="7" spans="1:8" x14ac:dyDescent="0.15">
      <c r="A7" s="134" t="s">
        <v>519</v>
      </c>
      <c r="B7" s="139"/>
      <c r="C7" s="140"/>
      <c r="D7" s="141">
        <v>14245</v>
      </c>
      <c r="E7" s="142"/>
      <c r="F7" s="143">
        <v>91338</v>
      </c>
      <c r="G7" s="144"/>
      <c r="H7" s="145"/>
    </row>
    <row r="8" spans="1:8" x14ac:dyDescent="0.15">
      <c r="A8" s="146"/>
      <c r="B8" s="147"/>
      <c r="C8" s="148"/>
      <c r="D8" s="149">
        <v>8202</v>
      </c>
      <c r="E8" s="150"/>
      <c r="F8" s="151">
        <v>43989</v>
      </c>
      <c r="G8" s="152"/>
      <c r="H8" s="153"/>
    </row>
    <row r="9" spans="1:8" x14ac:dyDescent="0.15">
      <c r="A9" s="134" t="s">
        <v>520</v>
      </c>
      <c r="B9" s="139"/>
      <c r="C9" s="140"/>
      <c r="D9" s="141">
        <v>11541</v>
      </c>
      <c r="E9" s="142"/>
      <c r="F9" s="143">
        <v>103975</v>
      </c>
      <c r="G9" s="144"/>
      <c r="H9" s="145"/>
    </row>
    <row r="10" spans="1:8" x14ac:dyDescent="0.15">
      <c r="A10" s="146"/>
      <c r="B10" s="147"/>
      <c r="C10" s="148"/>
      <c r="D10" s="149">
        <v>8688</v>
      </c>
      <c r="E10" s="150"/>
      <c r="F10" s="151">
        <v>52698</v>
      </c>
      <c r="G10" s="152"/>
      <c r="H10" s="153"/>
    </row>
    <row r="11" spans="1:8" x14ac:dyDescent="0.15">
      <c r="A11" s="134" t="s">
        <v>521</v>
      </c>
      <c r="B11" s="139"/>
      <c r="C11" s="140"/>
      <c r="D11" s="141">
        <v>13201</v>
      </c>
      <c r="E11" s="142"/>
      <c r="F11" s="143">
        <v>112678</v>
      </c>
      <c r="G11" s="144"/>
      <c r="H11" s="145"/>
    </row>
    <row r="12" spans="1:8" x14ac:dyDescent="0.15">
      <c r="A12" s="146"/>
      <c r="B12" s="147"/>
      <c r="C12" s="154"/>
      <c r="D12" s="149">
        <v>8837</v>
      </c>
      <c r="E12" s="150"/>
      <c r="F12" s="151">
        <v>55165</v>
      </c>
      <c r="G12" s="152"/>
      <c r="H12" s="153"/>
    </row>
    <row r="13" spans="1:8" x14ac:dyDescent="0.15">
      <c r="A13" s="134"/>
      <c r="B13" s="139"/>
      <c r="C13" s="140"/>
      <c r="D13" s="141">
        <v>12989</v>
      </c>
      <c r="E13" s="142"/>
      <c r="F13" s="143">
        <v>100109</v>
      </c>
      <c r="G13" s="155"/>
      <c r="H13" s="145"/>
    </row>
    <row r="14" spans="1:8" x14ac:dyDescent="0.15">
      <c r="A14" s="146"/>
      <c r="B14" s="147"/>
      <c r="C14" s="148"/>
      <c r="D14" s="149">
        <v>8249</v>
      </c>
      <c r="E14" s="150"/>
      <c r="F14" s="151">
        <v>50716</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4.5</v>
      </c>
      <c r="C19" s="156">
        <f>ROUND(VALUE(SUBSTITUTE(実質収支比率等に係る経年分析!G$48,"▲","-")),2)</f>
        <v>5.52</v>
      </c>
      <c r="D19" s="156">
        <f>ROUND(VALUE(SUBSTITUTE(実質収支比率等に係る経年分析!H$48,"▲","-")),2)</f>
        <v>8.7899999999999991</v>
      </c>
      <c r="E19" s="156">
        <f>ROUND(VALUE(SUBSTITUTE(実質収支比率等に係る経年分析!I$48,"▲","-")),2)</f>
        <v>6.02</v>
      </c>
      <c r="F19" s="156">
        <f>ROUND(VALUE(SUBSTITUTE(実質収支比率等に係る経年分析!J$48,"▲","-")),2)</f>
        <v>5.37</v>
      </c>
    </row>
    <row r="20" spans="1:11" x14ac:dyDescent="0.15">
      <c r="A20" s="156" t="s">
        <v>53</v>
      </c>
      <c r="B20" s="156">
        <f>ROUND(VALUE(SUBSTITUTE(実質収支比率等に係る経年分析!F$47,"▲","-")),2)</f>
        <v>19.47</v>
      </c>
      <c r="C20" s="156">
        <f>ROUND(VALUE(SUBSTITUTE(実質収支比率等に係る経年分析!G$47,"▲","-")),2)</f>
        <v>20.100000000000001</v>
      </c>
      <c r="D20" s="156">
        <f>ROUND(VALUE(SUBSTITUTE(実質収支比率等に係る経年分析!H$47,"▲","-")),2)</f>
        <v>25.19</v>
      </c>
      <c r="E20" s="156">
        <f>ROUND(VALUE(SUBSTITUTE(実質収支比率等に係る経年分析!I$47,"▲","-")),2)</f>
        <v>29.41</v>
      </c>
      <c r="F20" s="156">
        <f>ROUND(VALUE(SUBSTITUTE(実質収支比率等に係る経年分析!J$47,"▲","-")),2)</f>
        <v>27.96</v>
      </c>
    </row>
    <row r="21" spans="1:11" x14ac:dyDescent="0.15">
      <c r="A21" s="156" t="s">
        <v>54</v>
      </c>
      <c r="B21" s="156">
        <f>IF(ISNUMBER(VALUE(SUBSTITUTE(実質収支比率等に係る経年分析!F$49,"▲","-"))),ROUND(VALUE(SUBSTITUTE(実質収支比率等に係る経年分析!F$49,"▲","-")),2),NA())</f>
        <v>3.36</v>
      </c>
      <c r="C21" s="156">
        <f>IF(ISNUMBER(VALUE(SUBSTITUTE(実質収支比率等に係る経年分析!G$49,"▲","-"))),ROUND(VALUE(SUBSTITUTE(実質収支比率等に係る経年分析!G$49,"▲","-")),2),NA())</f>
        <v>3.05</v>
      </c>
      <c r="D21" s="156">
        <f>IF(ISNUMBER(VALUE(SUBSTITUTE(実質収支比率等に係る経年分析!H$49,"▲","-"))),ROUND(VALUE(SUBSTITUTE(実質収支比率等に係る経年分析!H$49,"▲","-")),2),NA())</f>
        <v>7.5</v>
      </c>
      <c r="E21" s="156">
        <f>IF(ISNUMBER(VALUE(SUBSTITUTE(実質収支比率等に係る経年分析!I$49,"▲","-"))),ROUND(VALUE(SUBSTITUTE(実質収支比率等に係る経年分析!I$49,"▲","-")),2),NA())</f>
        <v>1.67</v>
      </c>
      <c r="F21" s="156">
        <f>IF(ISNUMBER(VALUE(SUBSTITUTE(実質収支比率等に係る経年分析!J$49,"▲","-"))),ROUND(VALUE(SUBSTITUTE(実質収支比率等に係る経年分析!J$49,"▲","-")),2),NA())</f>
        <v>-1.37</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1.04</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1.1200000000000001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1.6</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1.73</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15">
      <c r="A31" s="157" t="str">
        <f>IF(連結実質赤字比率に係る赤字・黒字の構成分析!C$39="",NA(),連結実質赤字比率に係る赤字・黒字の構成分析!C$39)</f>
        <v>山辺町後期高齢者医療特別会計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0.11</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0.04</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0.05</v>
      </c>
    </row>
    <row r="32" spans="1:11" x14ac:dyDescent="0.15">
      <c r="A32" s="157" t="str">
        <f>IF(連結実質赤字比率に係る赤字・黒字の構成分析!C$38="",NA(),連結実質赤字比率に係る赤字・黒字の構成分析!C$38)</f>
        <v>山辺町簡易水道事業会計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0.47</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0.41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0.34</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0.22</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7.0000000000000007E-2</v>
      </c>
    </row>
    <row r="33" spans="1:16" x14ac:dyDescent="0.15">
      <c r="A33" s="157" t="str">
        <f>IF(連結実質赤字比率に係る赤字・黒字の構成分析!C$37="",NA(),連結実質赤字比率に係る赤字・黒字の構成分析!C$37)</f>
        <v>山辺町国民健康保険特別会計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0.83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0.84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0.55000000000000004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0.44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0.43</v>
      </c>
    </row>
    <row r="34" spans="1:16" x14ac:dyDescent="0.15">
      <c r="A34" s="157" t="str">
        <f>IF(連結実質赤字比率に係る赤字・黒字の構成分析!C$36="",NA(),連結実質赤字比率に係る赤字・黒字の構成分析!C$36)</f>
        <v>山辺町介護保険特別会計（保険事業）</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2.99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4.21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4.21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1.77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0.77</v>
      </c>
    </row>
    <row r="35" spans="1:16" x14ac:dyDescent="0.15">
      <c r="A35" s="157" t="str">
        <f>IF(連結実質赤字比率に係る赤字・黒字の構成分析!C$35="",NA(),連結実質赤字比率に係る赤字・黒字の構成分析!C$35)</f>
        <v>山辺町公共下水道会計</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#VALUE!</v>
      </c>
      <c r="E35" s="157" t="e">
        <f>IF(ROUND(VALUE(SUBSTITUTE(連結実質赤字比率に係る赤字・黒字の構成分析!G$35,"▲", "-")), 2) &gt;= 0, ABS(ROUND(VALUE(SUBSTITUTE(連結実質赤字比率に係る赤字・黒字の構成分析!G$35,"▲", "-")), 2)), NA())</f>
        <v>#VALUE!</v>
      </c>
      <c r="F35" s="157" t="e">
        <f>IF(ROUND(VALUE(SUBSTITUTE(連結実質赤字比率に係る赤字・黒字の構成分析!H$35,"▲", "-")), 2) &lt; 0, ABS(ROUND(VALUE(SUBSTITUTE(連結実質赤字比率に係る赤字・黒字の構成分析!H$35,"▲", "-")), 2)), NA())</f>
        <v>#VALUE!</v>
      </c>
      <c r="G35" s="157" t="e">
        <f>IF(ROUND(VALUE(SUBSTITUTE(連結実質赤字比率に係る赤字・黒字の構成分析!H$35,"▲", "-")), 2) &gt;= 0, ABS(ROUND(VALUE(SUBSTITUTE(連結実質赤字比率に係る赤字・黒字の構成分析!H$35,"▲", "-")), 2)), NA())</f>
        <v>#VALUE!</v>
      </c>
      <c r="H35" s="157" t="e">
        <f>IF(ROUND(VALUE(SUBSTITUTE(連結実質赤字比率に係る赤字・黒字の構成分析!I$35,"▲", "-")), 2) &lt; 0, ABS(ROUND(VALUE(SUBSTITUTE(連結実質赤字比率に係る赤字・黒字の構成分析!I$35,"▲", "-")), 2)), NA())</f>
        <v>#VALUE!</v>
      </c>
      <c r="I35" s="157" t="e">
        <f>IF(ROUND(VALUE(SUBSTITUTE(連結実質赤字比率に係る赤字・黒字の構成分析!I$35,"▲", "-")), 2) &gt;= 0, ABS(ROUND(VALUE(SUBSTITUTE(連結実質赤字比率に係る赤字・黒字の構成分析!I$35,"▲", "-")), 2)), NA())</f>
        <v>#VALUE!</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1.06</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4.49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5.52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8.7899999999999991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6.01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5.36</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448</v>
      </c>
      <c r="E42" s="158"/>
      <c r="F42" s="158"/>
      <c r="G42" s="158">
        <f>'実質公債費比率（分子）の構造'!L$52</f>
        <v>443</v>
      </c>
      <c r="H42" s="158"/>
      <c r="I42" s="158"/>
      <c r="J42" s="158">
        <f>'実質公債費比率（分子）の構造'!M$52</f>
        <v>425</v>
      </c>
      <c r="K42" s="158"/>
      <c r="L42" s="158"/>
      <c r="M42" s="158">
        <f>'実質公債費比率（分子）の構造'!N$52</f>
        <v>412</v>
      </c>
      <c r="N42" s="158"/>
      <c r="O42" s="158"/>
      <c r="P42" s="158">
        <f>'実質公債費比率（分子）の構造'!O$52</f>
        <v>417</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21</v>
      </c>
      <c r="C45" s="158"/>
      <c r="D45" s="158"/>
      <c r="E45" s="158">
        <f>'実質公債費比率（分子）の構造'!L$49</f>
        <v>39</v>
      </c>
      <c r="F45" s="158"/>
      <c r="G45" s="158"/>
      <c r="H45" s="158">
        <f>'実質公債費比率（分子）の構造'!M$49</f>
        <v>51</v>
      </c>
      <c r="I45" s="158"/>
      <c r="J45" s="158"/>
      <c r="K45" s="158">
        <f>'実質公債費比率（分子）の構造'!N$49</f>
        <v>50</v>
      </c>
      <c r="L45" s="158"/>
      <c r="M45" s="158"/>
      <c r="N45" s="158">
        <f>'実質公債費比率（分子）の構造'!O$49</f>
        <v>55</v>
      </c>
      <c r="O45" s="158"/>
      <c r="P45" s="158"/>
    </row>
    <row r="46" spans="1:16" x14ac:dyDescent="0.15">
      <c r="A46" s="158" t="s">
        <v>64</v>
      </c>
      <c r="B46" s="158">
        <f>'実質公債費比率（分子）の構造'!K$48</f>
        <v>160</v>
      </c>
      <c r="C46" s="158"/>
      <c r="D46" s="158"/>
      <c r="E46" s="158">
        <f>'実質公債費比率（分子）の構造'!L$48</f>
        <v>128</v>
      </c>
      <c r="F46" s="158"/>
      <c r="G46" s="158"/>
      <c r="H46" s="158">
        <f>'実質公債費比率（分子）の構造'!M$48</f>
        <v>151</v>
      </c>
      <c r="I46" s="158"/>
      <c r="J46" s="158"/>
      <c r="K46" s="158">
        <f>'実質公債費比率（分子）の構造'!N$48</f>
        <v>138</v>
      </c>
      <c r="L46" s="158"/>
      <c r="M46" s="158"/>
      <c r="N46" s="158">
        <f>'実質公債費比率（分子）の構造'!O$48</f>
        <v>112</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618</v>
      </c>
      <c r="C49" s="158"/>
      <c r="D49" s="158"/>
      <c r="E49" s="158">
        <f>'実質公債費比率（分子）の構造'!L$45</f>
        <v>610</v>
      </c>
      <c r="F49" s="158"/>
      <c r="G49" s="158"/>
      <c r="H49" s="158">
        <f>'実質公債費比率（分子）の構造'!M$45</f>
        <v>601</v>
      </c>
      <c r="I49" s="158"/>
      <c r="J49" s="158"/>
      <c r="K49" s="158">
        <f>'実質公債費比率（分子）の構造'!N$45</f>
        <v>572</v>
      </c>
      <c r="L49" s="158"/>
      <c r="M49" s="158"/>
      <c r="N49" s="158">
        <f>'実質公債費比率（分子）の構造'!O$45</f>
        <v>520</v>
      </c>
      <c r="O49" s="158"/>
      <c r="P49" s="158"/>
    </row>
    <row r="50" spans="1:16" x14ac:dyDescent="0.15">
      <c r="A50" s="158" t="s">
        <v>67</v>
      </c>
      <c r="B50" s="158" t="e">
        <f>NA()</f>
        <v>#N/A</v>
      </c>
      <c r="C50" s="158">
        <f>IF(ISNUMBER('実質公債費比率（分子）の構造'!K$53),'実質公債費比率（分子）の構造'!K$53,NA())</f>
        <v>351</v>
      </c>
      <c r="D50" s="158" t="e">
        <f>NA()</f>
        <v>#N/A</v>
      </c>
      <c r="E50" s="158" t="e">
        <f>NA()</f>
        <v>#N/A</v>
      </c>
      <c r="F50" s="158">
        <f>IF(ISNUMBER('実質公債費比率（分子）の構造'!L$53),'実質公債費比率（分子）の構造'!L$53,NA())</f>
        <v>334</v>
      </c>
      <c r="G50" s="158" t="e">
        <f>NA()</f>
        <v>#N/A</v>
      </c>
      <c r="H50" s="158" t="e">
        <f>NA()</f>
        <v>#N/A</v>
      </c>
      <c r="I50" s="158">
        <f>IF(ISNUMBER('実質公債費比率（分子）の構造'!M$53),'実質公債費比率（分子）の構造'!M$53,NA())</f>
        <v>378</v>
      </c>
      <c r="J50" s="158" t="e">
        <f>NA()</f>
        <v>#N/A</v>
      </c>
      <c r="K50" s="158" t="e">
        <f>NA()</f>
        <v>#N/A</v>
      </c>
      <c r="L50" s="158">
        <f>IF(ISNUMBER('実質公債費比率（分子）の構造'!N$53),'実質公債費比率（分子）の構造'!N$53,NA())</f>
        <v>348</v>
      </c>
      <c r="M50" s="158" t="e">
        <f>NA()</f>
        <v>#N/A</v>
      </c>
      <c r="N50" s="158" t="e">
        <f>NA()</f>
        <v>#N/A</v>
      </c>
      <c r="O50" s="158">
        <f>IF(ISNUMBER('実質公債費比率（分子）の構造'!O$53),'実質公債費比率（分子）の構造'!O$53,NA())</f>
        <v>270</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5201</v>
      </c>
      <c r="E56" s="157"/>
      <c r="F56" s="157"/>
      <c r="G56" s="157">
        <f>'将来負担比率（分子）の構造'!J$52</f>
        <v>4945</v>
      </c>
      <c r="H56" s="157"/>
      <c r="I56" s="157"/>
      <c r="J56" s="157">
        <f>'将来負担比率（分子）の構造'!K$52</f>
        <v>4743</v>
      </c>
      <c r="K56" s="157"/>
      <c r="L56" s="157"/>
      <c r="M56" s="157">
        <f>'将来負担比率（分子）の構造'!L$52</f>
        <v>4401</v>
      </c>
      <c r="N56" s="157"/>
      <c r="O56" s="157"/>
      <c r="P56" s="157">
        <f>'将来負担比率（分子）の構造'!M$52</f>
        <v>3932</v>
      </c>
    </row>
    <row r="57" spans="1:16" x14ac:dyDescent="0.15">
      <c r="A57" s="157" t="s">
        <v>42</v>
      </c>
      <c r="B57" s="157"/>
      <c r="C57" s="157"/>
      <c r="D57" s="157">
        <f>'将来負担比率（分子）の構造'!I$51</f>
        <v>25</v>
      </c>
      <c r="E57" s="157"/>
      <c r="F57" s="157"/>
      <c r="G57" s="157">
        <f>'将来負担比率（分子）の構造'!J$51</f>
        <v>46</v>
      </c>
      <c r="H57" s="157"/>
      <c r="I57" s="157"/>
      <c r="J57" s="157">
        <f>'将来負担比率（分子）の構造'!K$51</f>
        <v>43</v>
      </c>
      <c r="K57" s="157"/>
      <c r="L57" s="157"/>
      <c r="M57" s="157">
        <f>'将来負担比率（分子）の構造'!L$51</f>
        <v>39</v>
      </c>
      <c r="N57" s="157"/>
      <c r="O57" s="157"/>
      <c r="P57" s="157">
        <f>'将来負担比率（分子）の構造'!M$51</f>
        <v>36</v>
      </c>
    </row>
    <row r="58" spans="1:16" x14ac:dyDescent="0.15">
      <c r="A58" s="157" t="s">
        <v>41</v>
      </c>
      <c r="B58" s="157"/>
      <c r="C58" s="157"/>
      <c r="D58" s="157">
        <f>'将来負担比率（分子）の構造'!I$50</f>
        <v>2460</v>
      </c>
      <c r="E58" s="157"/>
      <c r="F58" s="157"/>
      <c r="G58" s="157">
        <f>'将来負担比率（分子）の構造'!J$50</f>
        <v>3077</v>
      </c>
      <c r="H58" s="157"/>
      <c r="I58" s="157"/>
      <c r="J58" s="157">
        <f>'将来負担比率（分子）の構造'!K$50</f>
        <v>3593</v>
      </c>
      <c r="K58" s="157"/>
      <c r="L58" s="157"/>
      <c r="M58" s="157">
        <f>'将来負担比率（分子）の構造'!L$50</f>
        <v>4182</v>
      </c>
      <c r="N58" s="157"/>
      <c r="O58" s="157"/>
      <c r="P58" s="157">
        <f>'将来負担比率（分子）の構造'!M$50</f>
        <v>4225</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715</v>
      </c>
      <c r="C62" s="157"/>
      <c r="D62" s="157"/>
      <c r="E62" s="157">
        <f>'将来負担比率（分子）の構造'!J$45</f>
        <v>701</v>
      </c>
      <c r="F62" s="157"/>
      <c r="G62" s="157"/>
      <c r="H62" s="157">
        <f>'将来負担比率（分子）の構造'!K$45</f>
        <v>734</v>
      </c>
      <c r="I62" s="157"/>
      <c r="J62" s="157"/>
      <c r="K62" s="157">
        <f>'将来負担比率（分子）の構造'!L$45</f>
        <v>727</v>
      </c>
      <c r="L62" s="157"/>
      <c r="M62" s="157"/>
      <c r="N62" s="157">
        <f>'将来負担比率（分子）の構造'!M$45</f>
        <v>717</v>
      </c>
      <c r="O62" s="157"/>
      <c r="P62" s="157"/>
    </row>
    <row r="63" spans="1:16" x14ac:dyDescent="0.15">
      <c r="A63" s="157" t="s">
        <v>34</v>
      </c>
      <c r="B63" s="157">
        <f>'将来負担比率（分子）の構造'!I$44</f>
        <v>605</v>
      </c>
      <c r="C63" s="157"/>
      <c r="D63" s="157"/>
      <c r="E63" s="157">
        <f>'将来負担比率（分子）の構造'!J$44</f>
        <v>567</v>
      </c>
      <c r="F63" s="157"/>
      <c r="G63" s="157"/>
      <c r="H63" s="157">
        <f>'将来負担比率（分子）の構造'!K$44</f>
        <v>532</v>
      </c>
      <c r="I63" s="157"/>
      <c r="J63" s="157"/>
      <c r="K63" s="157">
        <f>'将来負担比率（分子）の構造'!L$44</f>
        <v>500</v>
      </c>
      <c r="L63" s="157"/>
      <c r="M63" s="157"/>
      <c r="N63" s="157">
        <f>'将来負担比率（分子）の構造'!M$44</f>
        <v>472</v>
      </c>
      <c r="O63" s="157"/>
      <c r="P63" s="157"/>
    </row>
    <row r="64" spans="1:16" x14ac:dyDescent="0.15">
      <c r="A64" s="157" t="s">
        <v>33</v>
      </c>
      <c r="B64" s="157">
        <f>'将来負担比率（分子）の構造'!I$43</f>
        <v>2028</v>
      </c>
      <c r="C64" s="157"/>
      <c r="D64" s="157"/>
      <c r="E64" s="157">
        <f>'将来負担比率（分子）の構造'!J$43</f>
        <v>1780</v>
      </c>
      <c r="F64" s="157"/>
      <c r="G64" s="157"/>
      <c r="H64" s="157">
        <f>'将来負担比率（分子）の構造'!K$43</f>
        <v>1638</v>
      </c>
      <c r="I64" s="157"/>
      <c r="J64" s="157"/>
      <c r="K64" s="157">
        <f>'将来負担比率（分子）の構造'!L$43</f>
        <v>1484</v>
      </c>
      <c r="L64" s="157"/>
      <c r="M64" s="157"/>
      <c r="N64" s="157">
        <f>'将来負担比率（分子）の構造'!M$43</f>
        <v>1256</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5421</v>
      </c>
      <c r="C66" s="157"/>
      <c r="D66" s="157"/>
      <c r="E66" s="157">
        <f>'将来負担比率（分子）の構造'!J$41</f>
        <v>5136</v>
      </c>
      <c r="F66" s="157"/>
      <c r="G66" s="157"/>
      <c r="H66" s="157">
        <f>'将来負担比率（分子）の構造'!K$41</f>
        <v>4658</v>
      </c>
      <c r="I66" s="157"/>
      <c r="J66" s="157"/>
      <c r="K66" s="157">
        <f>'将来負担比率（分子）の構造'!L$41</f>
        <v>4256</v>
      </c>
      <c r="L66" s="157"/>
      <c r="M66" s="157"/>
      <c r="N66" s="157">
        <f>'将来負担比率（分子）の構造'!M$41</f>
        <v>3906</v>
      </c>
      <c r="O66" s="157"/>
      <c r="P66" s="157"/>
    </row>
    <row r="67" spans="1:16" x14ac:dyDescent="0.15">
      <c r="A67" s="157" t="s">
        <v>71</v>
      </c>
      <c r="B67" s="157" t="e">
        <f>NA()</f>
        <v>#N/A</v>
      </c>
      <c r="C67" s="157">
        <f>IF(ISNUMBER('将来負担比率（分子）の構造'!I$53), IF('将来負担比率（分子）の構造'!I$53 &lt; 0, 0, '将来負担比率（分子）の構造'!I$53), NA())</f>
        <v>1084</v>
      </c>
      <c r="D67" s="157" t="e">
        <f>NA()</f>
        <v>#N/A</v>
      </c>
      <c r="E67" s="157" t="e">
        <f>NA()</f>
        <v>#N/A</v>
      </c>
      <c r="F67" s="157">
        <f>IF(ISNUMBER('将来負担比率（分子）の構造'!J$53), IF('将来負担比率（分子）の構造'!J$53 &lt; 0, 0, '将来負担比率（分子）の構造'!J$53), NA())</f>
        <v>116</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971</v>
      </c>
      <c r="C72" s="161">
        <f>基金残高に係る経年分析!G55</f>
        <v>1141</v>
      </c>
      <c r="D72" s="161">
        <f>基金残高に係る経年分析!H55</f>
        <v>1107</v>
      </c>
    </row>
    <row r="73" spans="1:16" x14ac:dyDescent="0.15">
      <c r="A73" s="160" t="s">
        <v>74</v>
      </c>
      <c r="B73" s="161">
        <f>基金残高に係る経年分析!F56</f>
        <v>201</v>
      </c>
      <c r="C73" s="161">
        <f>基金残高に係る経年分析!G56</f>
        <v>217</v>
      </c>
      <c r="D73" s="161">
        <f>基金残高に係る経年分析!H56</f>
        <v>189</v>
      </c>
    </row>
    <row r="74" spans="1:16" x14ac:dyDescent="0.15">
      <c r="A74" s="160" t="s">
        <v>75</v>
      </c>
      <c r="B74" s="161">
        <f>基金残高に係る経年分析!F57</f>
        <v>1990</v>
      </c>
      <c r="C74" s="161">
        <f>基金残高に係る経年分析!G57</f>
        <v>2266</v>
      </c>
      <c r="D74" s="161">
        <f>基金残高に係る経年分析!H57</f>
        <v>2653</v>
      </c>
    </row>
  </sheetData>
  <sheetProtection algorithmName="SHA-512" hashValue="YNxZYn0YIn7FH32ka56c1Cf/KYndN7InQSpufZfGqdBt7gItVt6x9BRsR6JcpaeGoPqG3g5w1YpMQBmmBkC0wQ==" saltValue="Rn0wEcEF9TppR02CX8qjN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34" zoomScale="85" zoomScaleNormal="85"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1204133</v>
      </c>
      <c r="S5" s="664"/>
      <c r="T5" s="664"/>
      <c r="U5" s="664"/>
      <c r="V5" s="664"/>
      <c r="W5" s="664"/>
      <c r="X5" s="664"/>
      <c r="Y5" s="689"/>
      <c r="Z5" s="702">
        <v>16.2</v>
      </c>
      <c r="AA5" s="702"/>
      <c r="AB5" s="702"/>
      <c r="AC5" s="702"/>
      <c r="AD5" s="703">
        <v>1204133</v>
      </c>
      <c r="AE5" s="703"/>
      <c r="AF5" s="703"/>
      <c r="AG5" s="703"/>
      <c r="AH5" s="703"/>
      <c r="AI5" s="703"/>
      <c r="AJ5" s="703"/>
      <c r="AK5" s="703"/>
      <c r="AL5" s="690">
        <v>30</v>
      </c>
      <c r="AM5" s="672"/>
      <c r="AN5" s="672"/>
      <c r="AO5" s="691"/>
      <c r="AP5" s="666" t="s">
        <v>216</v>
      </c>
      <c r="AQ5" s="667"/>
      <c r="AR5" s="667"/>
      <c r="AS5" s="667"/>
      <c r="AT5" s="667"/>
      <c r="AU5" s="667"/>
      <c r="AV5" s="667"/>
      <c r="AW5" s="667"/>
      <c r="AX5" s="667"/>
      <c r="AY5" s="667"/>
      <c r="AZ5" s="667"/>
      <c r="BA5" s="667"/>
      <c r="BB5" s="667"/>
      <c r="BC5" s="667"/>
      <c r="BD5" s="667"/>
      <c r="BE5" s="667"/>
      <c r="BF5" s="668"/>
      <c r="BG5" s="608">
        <v>1183406</v>
      </c>
      <c r="BH5" s="609"/>
      <c r="BI5" s="609"/>
      <c r="BJ5" s="609"/>
      <c r="BK5" s="609"/>
      <c r="BL5" s="609"/>
      <c r="BM5" s="609"/>
      <c r="BN5" s="610"/>
      <c r="BO5" s="646">
        <v>98.3</v>
      </c>
      <c r="BP5" s="646"/>
      <c r="BQ5" s="646"/>
      <c r="BR5" s="646"/>
      <c r="BS5" s="647">
        <v>2762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65209</v>
      </c>
      <c r="S6" s="609"/>
      <c r="T6" s="609"/>
      <c r="U6" s="609"/>
      <c r="V6" s="609"/>
      <c r="W6" s="609"/>
      <c r="X6" s="609"/>
      <c r="Y6" s="610"/>
      <c r="Z6" s="646">
        <v>0.9</v>
      </c>
      <c r="AA6" s="646"/>
      <c r="AB6" s="646"/>
      <c r="AC6" s="646"/>
      <c r="AD6" s="647">
        <v>65209</v>
      </c>
      <c r="AE6" s="647"/>
      <c r="AF6" s="647"/>
      <c r="AG6" s="647"/>
      <c r="AH6" s="647"/>
      <c r="AI6" s="647"/>
      <c r="AJ6" s="647"/>
      <c r="AK6" s="647"/>
      <c r="AL6" s="611">
        <v>1.6</v>
      </c>
      <c r="AM6" s="612"/>
      <c r="AN6" s="612"/>
      <c r="AO6" s="648"/>
      <c r="AP6" s="605" t="s">
        <v>221</v>
      </c>
      <c r="AQ6" s="606"/>
      <c r="AR6" s="606"/>
      <c r="AS6" s="606"/>
      <c r="AT6" s="606"/>
      <c r="AU6" s="606"/>
      <c r="AV6" s="606"/>
      <c r="AW6" s="606"/>
      <c r="AX6" s="606"/>
      <c r="AY6" s="606"/>
      <c r="AZ6" s="606"/>
      <c r="BA6" s="606"/>
      <c r="BB6" s="606"/>
      <c r="BC6" s="606"/>
      <c r="BD6" s="606"/>
      <c r="BE6" s="606"/>
      <c r="BF6" s="607"/>
      <c r="BG6" s="608">
        <v>1183406</v>
      </c>
      <c r="BH6" s="609"/>
      <c r="BI6" s="609"/>
      <c r="BJ6" s="609"/>
      <c r="BK6" s="609"/>
      <c r="BL6" s="609"/>
      <c r="BM6" s="609"/>
      <c r="BN6" s="610"/>
      <c r="BO6" s="646">
        <v>98.3</v>
      </c>
      <c r="BP6" s="646"/>
      <c r="BQ6" s="646"/>
      <c r="BR6" s="646"/>
      <c r="BS6" s="647">
        <v>2762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89033</v>
      </c>
      <c r="CS6" s="609"/>
      <c r="CT6" s="609"/>
      <c r="CU6" s="609"/>
      <c r="CV6" s="609"/>
      <c r="CW6" s="609"/>
      <c r="CX6" s="609"/>
      <c r="CY6" s="610"/>
      <c r="CZ6" s="690">
        <v>1.2</v>
      </c>
      <c r="DA6" s="672"/>
      <c r="DB6" s="672"/>
      <c r="DC6" s="692"/>
      <c r="DD6" s="614" t="s">
        <v>121</v>
      </c>
      <c r="DE6" s="609"/>
      <c r="DF6" s="609"/>
      <c r="DG6" s="609"/>
      <c r="DH6" s="609"/>
      <c r="DI6" s="609"/>
      <c r="DJ6" s="609"/>
      <c r="DK6" s="609"/>
      <c r="DL6" s="609"/>
      <c r="DM6" s="609"/>
      <c r="DN6" s="609"/>
      <c r="DO6" s="609"/>
      <c r="DP6" s="610"/>
      <c r="DQ6" s="614">
        <v>89033</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535</v>
      </c>
      <c r="S7" s="609"/>
      <c r="T7" s="609"/>
      <c r="U7" s="609"/>
      <c r="V7" s="609"/>
      <c r="W7" s="609"/>
      <c r="X7" s="609"/>
      <c r="Y7" s="610"/>
      <c r="Z7" s="646">
        <v>0</v>
      </c>
      <c r="AA7" s="646"/>
      <c r="AB7" s="646"/>
      <c r="AC7" s="646"/>
      <c r="AD7" s="647">
        <v>535</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527786</v>
      </c>
      <c r="BH7" s="609"/>
      <c r="BI7" s="609"/>
      <c r="BJ7" s="609"/>
      <c r="BK7" s="609"/>
      <c r="BL7" s="609"/>
      <c r="BM7" s="609"/>
      <c r="BN7" s="610"/>
      <c r="BO7" s="646">
        <v>43.8</v>
      </c>
      <c r="BP7" s="646"/>
      <c r="BQ7" s="646"/>
      <c r="BR7" s="646"/>
      <c r="BS7" s="647">
        <v>2762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2019953</v>
      </c>
      <c r="CS7" s="609"/>
      <c r="CT7" s="609"/>
      <c r="CU7" s="609"/>
      <c r="CV7" s="609"/>
      <c r="CW7" s="609"/>
      <c r="CX7" s="609"/>
      <c r="CY7" s="610"/>
      <c r="CZ7" s="646">
        <v>28</v>
      </c>
      <c r="DA7" s="646"/>
      <c r="DB7" s="646"/>
      <c r="DC7" s="646"/>
      <c r="DD7" s="614">
        <v>1111</v>
      </c>
      <c r="DE7" s="609"/>
      <c r="DF7" s="609"/>
      <c r="DG7" s="609"/>
      <c r="DH7" s="609"/>
      <c r="DI7" s="609"/>
      <c r="DJ7" s="609"/>
      <c r="DK7" s="609"/>
      <c r="DL7" s="609"/>
      <c r="DM7" s="609"/>
      <c r="DN7" s="609"/>
      <c r="DO7" s="609"/>
      <c r="DP7" s="610"/>
      <c r="DQ7" s="614">
        <v>899032</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7070</v>
      </c>
      <c r="S8" s="609"/>
      <c r="T8" s="609"/>
      <c r="U8" s="609"/>
      <c r="V8" s="609"/>
      <c r="W8" s="609"/>
      <c r="X8" s="609"/>
      <c r="Y8" s="610"/>
      <c r="Z8" s="646">
        <v>0.1</v>
      </c>
      <c r="AA8" s="646"/>
      <c r="AB8" s="646"/>
      <c r="AC8" s="646"/>
      <c r="AD8" s="647">
        <v>7070</v>
      </c>
      <c r="AE8" s="647"/>
      <c r="AF8" s="647"/>
      <c r="AG8" s="647"/>
      <c r="AH8" s="647"/>
      <c r="AI8" s="647"/>
      <c r="AJ8" s="647"/>
      <c r="AK8" s="647"/>
      <c r="AL8" s="611">
        <v>0.2</v>
      </c>
      <c r="AM8" s="612"/>
      <c r="AN8" s="612"/>
      <c r="AO8" s="648"/>
      <c r="AP8" s="605" t="s">
        <v>227</v>
      </c>
      <c r="AQ8" s="606"/>
      <c r="AR8" s="606"/>
      <c r="AS8" s="606"/>
      <c r="AT8" s="606"/>
      <c r="AU8" s="606"/>
      <c r="AV8" s="606"/>
      <c r="AW8" s="606"/>
      <c r="AX8" s="606"/>
      <c r="AY8" s="606"/>
      <c r="AZ8" s="606"/>
      <c r="BA8" s="606"/>
      <c r="BB8" s="606"/>
      <c r="BC8" s="606"/>
      <c r="BD8" s="606"/>
      <c r="BE8" s="606"/>
      <c r="BF8" s="607"/>
      <c r="BG8" s="608">
        <v>21386</v>
      </c>
      <c r="BH8" s="609"/>
      <c r="BI8" s="609"/>
      <c r="BJ8" s="609"/>
      <c r="BK8" s="609"/>
      <c r="BL8" s="609"/>
      <c r="BM8" s="609"/>
      <c r="BN8" s="610"/>
      <c r="BO8" s="646">
        <v>1.8</v>
      </c>
      <c r="BP8" s="646"/>
      <c r="BQ8" s="646"/>
      <c r="BR8" s="646"/>
      <c r="BS8" s="647" t="s">
        <v>121</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2057951</v>
      </c>
      <c r="CS8" s="609"/>
      <c r="CT8" s="609"/>
      <c r="CU8" s="609"/>
      <c r="CV8" s="609"/>
      <c r="CW8" s="609"/>
      <c r="CX8" s="609"/>
      <c r="CY8" s="610"/>
      <c r="CZ8" s="646">
        <v>28.5</v>
      </c>
      <c r="DA8" s="646"/>
      <c r="DB8" s="646"/>
      <c r="DC8" s="646"/>
      <c r="DD8" s="614">
        <v>3296</v>
      </c>
      <c r="DE8" s="609"/>
      <c r="DF8" s="609"/>
      <c r="DG8" s="609"/>
      <c r="DH8" s="609"/>
      <c r="DI8" s="609"/>
      <c r="DJ8" s="609"/>
      <c r="DK8" s="609"/>
      <c r="DL8" s="609"/>
      <c r="DM8" s="609"/>
      <c r="DN8" s="609"/>
      <c r="DO8" s="609"/>
      <c r="DP8" s="610"/>
      <c r="DQ8" s="614">
        <v>1120942</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10324</v>
      </c>
      <c r="S9" s="609"/>
      <c r="T9" s="609"/>
      <c r="U9" s="609"/>
      <c r="V9" s="609"/>
      <c r="W9" s="609"/>
      <c r="X9" s="609"/>
      <c r="Y9" s="610"/>
      <c r="Z9" s="646">
        <v>0.1</v>
      </c>
      <c r="AA9" s="646"/>
      <c r="AB9" s="646"/>
      <c r="AC9" s="646"/>
      <c r="AD9" s="647">
        <v>10324</v>
      </c>
      <c r="AE9" s="647"/>
      <c r="AF9" s="647"/>
      <c r="AG9" s="647"/>
      <c r="AH9" s="647"/>
      <c r="AI9" s="647"/>
      <c r="AJ9" s="647"/>
      <c r="AK9" s="647"/>
      <c r="AL9" s="611">
        <v>0.3</v>
      </c>
      <c r="AM9" s="612"/>
      <c r="AN9" s="612"/>
      <c r="AO9" s="648"/>
      <c r="AP9" s="605" t="s">
        <v>230</v>
      </c>
      <c r="AQ9" s="606"/>
      <c r="AR9" s="606"/>
      <c r="AS9" s="606"/>
      <c r="AT9" s="606"/>
      <c r="AU9" s="606"/>
      <c r="AV9" s="606"/>
      <c r="AW9" s="606"/>
      <c r="AX9" s="606"/>
      <c r="AY9" s="606"/>
      <c r="AZ9" s="606"/>
      <c r="BA9" s="606"/>
      <c r="BB9" s="606"/>
      <c r="BC9" s="606"/>
      <c r="BD9" s="606"/>
      <c r="BE9" s="606"/>
      <c r="BF9" s="607"/>
      <c r="BG9" s="608">
        <v>476815</v>
      </c>
      <c r="BH9" s="609"/>
      <c r="BI9" s="609"/>
      <c r="BJ9" s="609"/>
      <c r="BK9" s="609"/>
      <c r="BL9" s="609"/>
      <c r="BM9" s="609"/>
      <c r="BN9" s="610"/>
      <c r="BO9" s="646">
        <v>39.6</v>
      </c>
      <c r="BP9" s="646"/>
      <c r="BQ9" s="646"/>
      <c r="BR9" s="646"/>
      <c r="BS9" s="647" t="s">
        <v>121</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468457</v>
      </c>
      <c r="CS9" s="609"/>
      <c r="CT9" s="609"/>
      <c r="CU9" s="609"/>
      <c r="CV9" s="609"/>
      <c r="CW9" s="609"/>
      <c r="CX9" s="609"/>
      <c r="CY9" s="610"/>
      <c r="CZ9" s="646">
        <v>6.5</v>
      </c>
      <c r="DA9" s="646"/>
      <c r="DB9" s="646"/>
      <c r="DC9" s="646"/>
      <c r="DD9" s="614">
        <v>4369</v>
      </c>
      <c r="DE9" s="609"/>
      <c r="DF9" s="609"/>
      <c r="DG9" s="609"/>
      <c r="DH9" s="609"/>
      <c r="DI9" s="609"/>
      <c r="DJ9" s="609"/>
      <c r="DK9" s="609"/>
      <c r="DL9" s="609"/>
      <c r="DM9" s="609"/>
      <c r="DN9" s="609"/>
      <c r="DO9" s="609"/>
      <c r="DP9" s="610"/>
      <c r="DQ9" s="614">
        <v>411262</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121</v>
      </c>
      <c r="S10" s="609"/>
      <c r="T10" s="609"/>
      <c r="U10" s="609"/>
      <c r="V10" s="609"/>
      <c r="W10" s="609"/>
      <c r="X10" s="609"/>
      <c r="Y10" s="610"/>
      <c r="Z10" s="646" t="s">
        <v>121</v>
      </c>
      <c r="AA10" s="646"/>
      <c r="AB10" s="646"/>
      <c r="AC10" s="646"/>
      <c r="AD10" s="647" t="s">
        <v>121</v>
      </c>
      <c r="AE10" s="647"/>
      <c r="AF10" s="647"/>
      <c r="AG10" s="647"/>
      <c r="AH10" s="647"/>
      <c r="AI10" s="647"/>
      <c r="AJ10" s="647"/>
      <c r="AK10" s="647"/>
      <c r="AL10" s="611" t="s">
        <v>121</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19713</v>
      </c>
      <c r="BH10" s="609"/>
      <c r="BI10" s="609"/>
      <c r="BJ10" s="609"/>
      <c r="BK10" s="609"/>
      <c r="BL10" s="609"/>
      <c r="BM10" s="609"/>
      <c r="BN10" s="610"/>
      <c r="BO10" s="646">
        <v>1.6</v>
      </c>
      <c r="BP10" s="646"/>
      <c r="BQ10" s="646"/>
      <c r="BR10" s="646"/>
      <c r="BS10" s="647" t="s">
        <v>121</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12100</v>
      </c>
      <c r="CS10" s="609"/>
      <c r="CT10" s="609"/>
      <c r="CU10" s="609"/>
      <c r="CV10" s="609"/>
      <c r="CW10" s="609"/>
      <c r="CX10" s="609"/>
      <c r="CY10" s="610"/>
      <c r="CZ10" s="646">
        <v>0.2</v>
      </c>
      <c r="DA10" s="646"/>
      <c r="DB10" s="646"/>
      <c r="DC10" s="646"/>
      <c r="DD10" s="614" t="s">
        <v>121</v>
      </c>
      <c r="DE10" s="609"/>
      <c r="DF10" s="609"/>
      <c r="DG10" s="609"/>
      <c r="DH10" s="609"/>
      <c r="DI10" s="609"/>
      <c r="DJ10" s="609"/>
      <c r="DK10" s="609"/>
      <c r="DL10" s="609"/>
      <c r="DM10" s="609"/>
      <c r="DN10" s="609"/>
      <c r="DO10" s="609"/>
      <c r="DP10" s="610"/>
      <c r="DQ10" s="614">
        <v>5696</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316990</v>
      </c>
      <c r="S11" s="609"/>
      <c r="T11" s="609"/>
      <c r="U11" s="609"/>
      <c r="V11" s="609"/>
      <c r="W11" s="609"/>
      <c r="X11" s="609"/>
      <c r="Y11" s="610"/>
      <c r="Z11" s="611">
        <v>4.3</v>
      </c>
      <c r="AA11" s="612"/>
      <c r="AB11" s="612"/>
      <c r="AC11" s="613"/>
      <c r="AD11" s="614">
        <v>316990</v>
      </c>
      <c r="AE11" s="609"/>
      <c r="AF11" s="609"/>
      <c r="AG11" s="609"/>
      <c r="AH11" s="609"/>
      <c r="AI11" s="609"/>
      <c r="AJ11" s="609"/>
      <c r="AK11" s="610"/>
      <c r="AL11" s="611">
        <v>7.9</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9872</v>
      </c>
      <c r="BH11" s="609"/>
      <c r="BI11" s="609"/>
      <c r="BJ11" s="609"/>
      <c r="BK11" s="609"/>
      <c r="BL11" s="609"/>
      <c r="BM11" s="609"/>
      <c r="BN11" s="610"/>
      <c r="BO11" s="646">
        <v>0.8</v>
      </c>
      <c r="BP11" s="646"/>
      <c r="BQ11" s="646"/>
      <c r="BR11" s="646"/>
      <c r="BS11" s="647">
        <v>2762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209366</v>
      </c>
      <c r="CS11" s="609"/>
      <c r="CT11" s="609"/>
      <c r="CU11" s="609"/>
      <c r="CV11" s="609"/>
      <c r="CW11" s="609"/>
      <c r="CX11" s="609"/>
      <c r="CY11" s="610"/>
      <c r="CZ11" s="646">
        <v>2.9</v>
      </c>
      <c r="DA11" s="646"/>
      <c r="DB11" s="646"/>
      <c r="DC11" s="646"/>
      <c r="DD11" s="614">
        <v>9291</v>
      </c>
      <c r="DE11" s="609"/>
      <c r="DF11" s="609"/>
      <c r="DG11" s="609"/>
      <c r="DH11" s="609"/>
      <c r="DI11" s="609"/>
      <c r="DJ11" s="609"/>
      <c r="DK11" s="609"/>
      <c r="DL11" s="609"/>
      <c r="DM11" s="609"/>
      <c r="DN11" s="609"/>
      <c r="DO11" s="609"/>
      <c r="DP11" s="610"/>
      <c r="DQ11" s="614">
        <v>122181</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5797</v>
      </c>
      <c r="S12" s="609"/>
      <c r="T12" s="609"/>
      <c r="U12" s="609"/>
      <c r="V12" s="609"/>
      <c r="W12" s="609"/>
      <c r="X12" s="609"/>
      <c r="Y12" s="610"/>
      <c r="Z12" s="646">
        <v>0.1</v>
      </c>
      <c r="AA12" s="646"/>
      <c r="AB12" s="646"/>
      <c r="AC12" s="646"/>
      <c r="AD12" s="647">
        <v>5797</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544736</v>
      </c>
      <c r="BH12" s="609"/>
      <c r="BI12" s="609"/>
      <c r="BJ12" s="609"/>
      <c r="BK12" s="609"/>
      <c r="BL12" s="609"/>
      <c r="BM12" s="609"/>
      <c r="BN12" s="610"/>
      <c r="BO12" s="646">
        <v>45.2</v>
      </c>
      <c r="BP12" s="646"/>
      <c r="BQ12" s="646"/>
      <c r="BR12" s="646"/>
      <c r="BS12" s="647" t="s">
        <v>121</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115776</v>
      </c>
      <c r="CS12" s="609"/>
      <c r="CT12" s="609"/>
      <c r="CU12" s="609"/>
      <c r="CV12" s="609"/>
      <c r="CW12" s="609"/>
      <c r="CX12" s="609"/>
      <c r="CY12" s="610"/>
      <c r="CZ12" s="646">
        <v>1.6</v>
      </c>
      <c r="DA12" s="646"/>
      <c r="DB12" s="646"/>
      <c r="DC12" s="646"/>
      <c r="DD12" s="614" t="s">
        <v>121</v>
      </c>
      <c r="DE12" s="609"/>
      <c r="DF12" s="609"/>
      <c r="DG12" s="609"/>
      <c r="DH12" s="609"/>
      <c r="DI12" s="609"/>
      <c r="DJ12" s="609"/>
      <c r="DK12" s="609"/>
      <c r="DL12" s="609"/>
      <c r="DM12" s="609"/>
      <c r="DN12" s="609"/>
      <c r="DO12" s="609"/>
      <c r="DP12" s="610"/>
      <c r="DQ12" s="614">
        <v>32411</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121</v>
      </c>
      <c r="S13" s="609"/>
      <c r="T13" s="609"/>
      <c r="U13" s="609"/>
      <c r="V13" s="609"/>
      <c r="W13" s="609"/>
      <c r="X13" s="609"/>
      <c r="Y13" s="610"/>
      <c r="Z13" s="646" t="s">
        <v>121</v>
      </c>
      <c r="AA13" s="646"/>
      <c r="AB13" s="646"/>
      <c r="AC13" s="646"/>
      <c r="AD13" s="647" t="s">
        <v>121</v>
      </c>
      <c r="AE13" s="647"/>
      <c r="AF13" s="647"/>
      <c r="AG13" s="647"/>
      <c r="AH13" s="647"/>
      <c r="AI13" s="647"/>
      <c r="AJ13" s="647"/>
      <c r="AK13" s="647"/>
      <c r="AL13" s="611" t="s">
        <v>121</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543333</v>
      </c>
      <c r="BH13" s="609"/>
      <c r="BI13" s="609"/>
      <c r="BJ13" s="609"/>
      <c r="BK13" s="609"/>
      <c r="BL13" s="609"/>
      <c r="BM13" s="609"/>
      <c r="BN13" s="610"/>
      <c r="BO13" s="646">
        <v>45.1</v>
      </c>
      <c r="BP13" s="646"/>
      <c r="BQ13" s="646"/>
      <c r="BR13" s="646"/>
      <c r="BS13" s="647" t="s">
        <v>121</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567786</v>
      </c>
      <c r="CS13" s="609"/>
      <c r="CT13" s="609"/>
      <c r="CU13" s="609"/>
      <c r="CV13" s="609"/>
      <c r="CW13" s="609"/>
      <c r="CX13" s="609"/>
      <c r="CY13" s="610"/>
      <c r="CZ13" s="646">
        <v>7.9</v>
      </c>
      <c r="DA13" s="646"/>
      <c r="DB13" s="646"/>
      <c r="DC13" s="646"/>
      <c r="DD13" s="614">
        <v>121452</v>
      </c>
      <c r="DE13" s="609"/>
      <c r="DF13" s="609"/>
      <c r="DG13" s="609"/>
      <c r="DH13" s="609"/>
      <c r="DI13" s="609"/>
      <c r="DJ13" s="609"/>
      <c r="DK13" s="609"/>
      <c r="DL13" s="609"/>
      <c r="DM13" s="609"/>
      <c r="DN13" s="609"/>
      <c r="DO13" s="609"/>
      <c r="DP13" s="610"/>
      <c r="DQ13" s="614">
        <v>415055</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121</v>
      </c>
      <c r="S14" s="609"/>
      <c r="T14" s="609"/>
      <c r="U14" s="609"/>
      <c r="V14" s="609"/>
      <c r="W14" s="609"/>
      <c r="X14" s="609"/>
      <c r="Y14" s="610"/>
      <c r="Z14" s="646" t="s">
        <v>121</v>
      </c>
      <c r="AA14" s="646"/>
      <c r="AB14" s="646"/>
      <c r="AC14" s="646"/>
      <c r="AD14" s="647" t="s">
        <v>121</v>
      </c>
      <c r="AE14" s="647"/>
      <c r="AF14" s="647"/>
      <c r="AG14" s="647"/>
      <c r="AH14" s="647"/>
      <c r="AI14" s="647"/>
      <c r="AJ14" s="647"/>
      <c r="AK14" s="647"/>
      <c r="AL14" s="611" t="s">
        <v>121</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53075</v>
      </c>
      <c r="BH14" s="609"/>
      <c r="BI14" s="609"/>
      <c r="BJ14" s="609"/>
      <c r="BK14" s="609"/>
      <c r="BL14" s="609"/>
      <c r="BM14" s="609"/>
      <c r="BN14" s="610"/>
      <c r="BO14" s="646">
        <v>4.4000000000000004</v>
      </c>
      <c r="BP14" s="646"/>
      <c r="BQ14" s="646"/>
      <c r="BR14" s="646"/>
      <c r="BS14" s="647" t="s">
        <v>121</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395955</v>
      </c>
      <c r="CS14" s="609"/>
      <c r="CT14" s="609"/>
      <c r="CU14" s="609"/>
      <c r="CV14" s="609"/>
      <c r="CW14" s="609"/>
      <c r="CX14" s="609"/>
      <c r="CY14" s="610"/>
      <c r="CZ14" s="646">
        <v>5.5</v>
      </c>
      <c r="DA14" s="646"/>
      <c r="DB14" s="646"/>
      <c r="DC14" s="646"/>
      <c r="DD14" s="614">
        <v>14327</v>
      </c>
      <c r="DE14" s="609"/>
      <c r="DF14" s="609"/>
      <c r="DG14" s="609"/>
      <c r="DH14" s="609"/>
      <c r="DI14" s="609"/>
      <c r="DJ14" s="609"/>
      <c r="DK14" s="609"/>
      <c r="DL14" s="609"/>
      <c r="DM14" s="609"/>
      <c r="DN14" s="609"/>
      <c r="DO14" s="609"/>
      <c r="DP14" s="610"/>
      <c r="DQ14" s="614">
        <v>350938</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6285</v>
      </c>
      <c r="S15" s="609"/>
      <c r="T15" s="609"/>
      <c r="U15" s="609"/>
      <c r="V15" s="609"/>
      <c r="W15" s="609"/>
      <c r="X15" s="609"/>
      <c r="Y15" s="610"/>
      <c r="Z15" s="646">
        <v>0.1</v>
      </c>
      <c r="AA15" s="646"/>
      <c r="AB15" s="646"/>
      <c r="AC15" s="646"/>
      <c r="AD15" s="647">
        <v>6285</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57809</v>
      </c>
      <c r="BH15" s="609"/>
      <c r="BI15" s="609"/>
      <c r="BJ15" s="609"/>
      <c r="BK15" s="609"/>
      <c r="BL15" s="609"/>
      <c r="BM15" s="609"/>
      <c r="BN15" s="610"/>
      <c r="BO15" s="646">
        <v>4.8</v>
      </c>
      <c r="BP15" s="646"/>
      <c r="BQ15" s="646"/>
      <c r="BR15" s="646"/>
      <c r="BS15" s="647" t="s">
        <v>121</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761699</v>
      </c>
      <c r="CS15" s="609"/>
      <c r="CT15" s="609"/>
      <c r="CU15" s="609"/>
      <c r="CV15" s="609"/>
      <c r="CW15" s="609"/>
      <c r="CX15" s="609"/>
      <c r="CY15" s="610"/>
      <c r="CZ15" s="646">
        <v>10.5</v>
      </c>
      <c r="DA15" s="646"/>
      <c r="DB15" s="646"/>
      <c r="DC15" s="646"/>
      <c r="DD15" s="614">
        <v>22307</v>
      </c>
      <c r="DE15" s="609"/>
      <c r="DF15" s="609"/>
      <c r="DG15" s="609"/>
      <c r="DH15" s="609"/>
      <c r="DI15" s="609"/>
      <c r="DJ15" s="609"/>
      <c r="DK15" s="609"/>
      <c r="DL15" s="609"/>
      <c r="DM15" s="609"/>
      <c r="DN15" s="609"/>
      <c r="DO15" s="609"/>
      <c r="DP15" s="610"/>
      <c r="DQ15" s="614">
        <v>646801</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11077</v>
      </c>
      <c r="S16" s="609"/>
      <c r="T16" s="609"/>
      <c r="U16" s="609"/>
      <c r="V16" s="609"/>
      <c r="W16" s="609"/>
      <c r="X16" s="609"/>
      <c r="Y16" s="610"/>
      <c r="Z16" s="646">
        <v>0.1</v>
      </c>
      <c r="AA16" s="646"/>
      <c r="AB16" s="646"/>
      <c r="AC16" s="646"/>
      <c r="AD16" s="647">
        <v>11077</v>
      </c>
      <c r="AE16" s="647"/>
      <c r="AF16" s="647"/>
      <c r="AG16" s="647"/>
      <c r="AH16" s="647"/>
      <c r="AI16" s="647"/>
      <c r="AJ16" s="647"/>
      <c r="AK16" s="647"/>
      <c r="AL16" s="611">
        <v>0.3</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121</v>
      </c>
      <c r="BH16" s="609"/>
      <c r="BI16" s="609"/>
      <c r="BJ16" s="609"/>
      <c r="BK16" s="609"/>
      <c r="BL16" s="609"/>
      <c r="BM16" s="609"/>
      <c r="BN16" s="610"/>
      <c r="BO16" s="646" t="s">
        <v>121</v>
      </c>
      <c r="BP16" s="646"/>
      <c r="BQ16" s="646"/>
      <c r="BR16" s="646"/>
      <c r="BS16" s="647" t="s">
        <v>121</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3516</v>
      </c>
      <c r="CS16" s="609"/>
      <c r="CT16" s="609"/>
      <c r="CU16" s="609"/>
      <c r="CV16" s="609"/>
      <c r="CW16" s="609"/>
      <c r="CX16" s="609"/>
      <c r="CY16" s="610"/>
      <c r="CZ16" s="646">
        <v>0</v>
      </c>
      <c r="DA16" s="646"/>
      <c r="DB16" s="646"/>
      <c r="DC16" s="646"/>
      <c r="DD16" s="614" t="s">
        <v>121</v>
      </c>
      <c r="DE16" s="609"/>
      <c r="DF16" s="609"/>
      <c r="DG16" s="609"/>
      <c r="DH16" s="609"/>
      <c r="DI16" s="609"/>
      <c r="DJ16" s="609"/>
      <c r="DK16" s="609"/>
      <c r="DL16" s="609"/>
      <c r="DM16" s="609"/>
      <c r="DN16" s="609"/>
      <c r="DO16" s="609"/>
      <c r="DP16" s="610"/>
      <c r="DQ16" s="614">
        <v>3516</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78675</v>
      </c>
      <c r="S17" s="609"/>
      <c r="T17" s="609"/>
      <c r="U17" s="609"/>
      <c r="V17" s="609"/>
      <c r="W17" s="609"/>
      <c r="X17" s="609"/>
      <c r="Y17" s="610"/>
      <c r="Z17" s="646">
        <v>1.1000000000000001</v>
      </c>
      <c r="AA17" s="646"/>
      <c r="AB17" s="646"/>
      <c r="AC17" s="646"/>
      <c r="AD17" s="647">
        <v>78675</v>
      </c>
      <c r="AE17" s="647"/>
      <c r="AF17" s="647"/>
      <c r="AG17" s="647"/>
      <c r="AH17" s="647"/>
      <c r="AI17" s="647"/>
      <c r="AJ17" s="647"/>
      <c r="AK17" s="647"/>
      <c r="AL17" s="611">
        <v>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121</v>
      </c>
      <c r="BH17" s="609"/>
      <c r="BI17" s="609"/>
      <c r="BJ17" s="609"/>
      <c r="BK17" s="609"/>
      <c r="BL17" s="609"/>
      <c r="BM17" s="609"/>
      <c r="BN17" s="610"/>
      <c r="BO17" s="646" t="s">
        <v>121</v>
      </c>
      <c r="BP17" s="646"/>
      <c r="BQ17" s="646"/>
      <c r="BR17" s="646"/>
      <c r="BS17" s="647" t="s">
        <v>121</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519792</v>
      </c>
      <c r="CS17" s="609"/>
      <c r="CT17" s="609"/>
      <c r="CU17" s="609"/>
      <c r="CV17" s="609"/>
      <c r="CW17" s="609"/>
      <c r="CX17" s="609"/>
      <c r="CY17" s="610"/>
      <c r="CZ17" s="646">
        <v>7.2</v>
      </c>
      <c r="DA17" s="646"/>
      <c r="DB17" s="646"/>
      <c r="DC17" s="646"/>
      <c r="DD17" s="614" t="s">
        <v>121</v>
      </c>
      <c r="DE17" s="609"/>
      <c r="DF17" s="609"/>
      <c r="DG17" s="609"/>
      <c r="DH17" s="609"/>
      <c r="DI17" s="609"/>
      <c r="DJ17" s="609"/>
      <c r="DK17" s="609"/>
      <c r="DL17" s="609"/>
      <c r="DM17" s="609"/>
      <c r="DN17" s="609"/>
      <c r="DO17" s="609"/>
      <c r="DP17" s="610"/>
      <c r="DQ17" s="614">
        <v>514453</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18320</v>
      </c>
      <c r="S18" s="609"/>
      <c r="T18" s="609"/>
      <c r="U18" s="609"/>
      <c r="V18" s="609"/>
      <c r="W18" s="609"/>
      <c r="X18" s="609"/>
      <c r="Y18" s="610"/>
      <c r="Z18" s="646">
        <v>0.2</v>
      </c>
      <c r="AA18" s="646"/>
      <c r="AB18" s="646"/>
      <c r="AC18" s="646"/>
      <c r="AD18" s="647">
        <v>18320</v>
      </c>
      <c r="AE18" s="647"/>
      <c r="AF18" s="647"/>
      <c r="AG18" s="647"/>
      <c r="AH18" s="647"/>
      <c r="AI18" s="647"/>
      <c r="AJ18" s="647"/>
      <c r="AK18" s="647"/>
      <c r="AL18" s="611">
        <v>0.5</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121</v>
      </c>
      <c r="BH18" s="609"/>
      <c r="BI18" s="609"/>
      <c r="BJ18" s="609"/>
      <c r="BK18" s="609"/>
      <c r="BL18" s="609"/>
      <c r="BM18" s="609"/>
      <c r="BN18" s="610"/>
      <c r="BO18" s="646" t="s">
        <v>121</v>
      </c>
      <c r="BP18" s="646"/>
      <c r="BQ18" s="646"/>
      <c r="BR18" s="646"/>
      <c r="BS18" s="647" t="s">
        <v>121</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121</v>
      </c>
      <c r="CS18" s="609"/>
      <c r="CT18" s="609"/>
      <c r="CU18" s="609"/>
      <c r="CV18" s="609"/>
      <c r="CW18" s="609"/>
      <c r="CX18" s="609"/>
      <c r="CY18" s="610"/>
      <c r="CZ18" s="646" t="s">
        <v>121</v>
      </c>
      <c r="DA18" s="646"/>
      <c r="DB18" s="646"/>
      <c r="DC18" s="646"/>
      <c r="DD18" s="614" t="s">
        <v>121</v>
      </c>
      <c r="DE18" s="609"/>
      <c r="DF18" s="609"/>
      <c r="DG18" s="609"/>
      <c r="DH18" s="609"/>
      <c r="DI18" s="609"/>
      <c r="DJ18" s="609"/>
      <c r="DK18" s="609"/>
      <c r="DL18" s="609"/>
      <c r="DM18" s="609"/>
      <c r="DN18" s="609"/>
      <c r="DO18" s="609"/>
      <c r="DP18" s="610"/>
      <c r="DQ18" s="614" t="s">
        <v>121</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59302</v>
      </c>
      <c r="S19" s="609"/>
      <c r="T19" s="609"/>
      <c r="U19" s="609"/>
      <c r="V19" s="609"/>
      <c r="W19" s="609"/>
      <c r="X19" s="609"/>
      <c r="Y19" s="610"/>
      <c r="Z19" s="646">
        <v>0.8</v>
      </c>
      <c r="AA19" s="646"/>
      <c r="AB19" s="646"/>
      <c r="AC19" s="646"/>
      <c r="AD19" s="647">
        <v>59302</v>
      </c>
      <c r="AE19" s="647"/>
      <c r="AF19" s="647"/>
      <c r="AG19" s="647"/>
      <c r="AH19" s="647"/>
      <c r="AI19" s="647"/>
      <c r="AJ19" s="647"/>
      <c r="AK19" s="647"/>
      <c r="AL19" s="611">
        <v>1.5</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20878</v>
      </c>
      <c r="BH19" s="609"/>
      <c r="BI19" s="609"/>
      <c r="BJ19" s="609"/>
      <c r="BK19" s="609"/>
      <c r="BL19" s="609"/>
      <c r="BM19" s="609"/>
      <c r="BN19" s="610"/>
      <c r="BO19" s="646">
        <v>1.7</v>
      </c>
      <c r="BP19" s="646"/>
      <c r="BQ19" s="646"/>
      <c r="BR19" s="646"/>
      <c r="BS19" s="647" t="s">
        <v>121</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121</v>
      </c>
      <c r="CS19" s="609"/>
      <c r="CT19" s="609"/>
      <c r="CU19" s="609"/>
      <c r="CV19" s="609"/>
      <c r="CW19" s="609"/>
      <c r="CX19" s="609"/>
      <c r="CY19" s="610"/>
      <c r="CZ19" s="646" t="s">
        <v>121</v>
      </c>
      <c r="DA19" s="646"/>
      <c r="DB19" s="646"/>
      <c r="DC19" s="646"/>
      <c r="DD19" s="614" t="s">
        <v>121</v>
      </c>
      <c r="DE19" s="609"/>
      <c r="DF19" s="609"/>
      <c r="DG19" s="609"/>
      <c r="DH19" s="609"/>
      <c r="DI19" s="609"/>
      <c r="DJ19" s="609"/>
      <c r="DK19" s="609"/>
      <c r="DL19" s="609"/>
      <c r="DM19" s="609"/>
      <c r="DN19" s="609"/>
      <c r="DO19" s="609"/>
      <c r="DP19" s="610"/>
      <c r="DQ19" s="614" t="s">
        <v>121</v>
      </c>
      <c r="DR19" s="609"/>
      <c r="DS19" s="609"/>
      <c r="DT19" s="609"/>
      <c r="DU19" s="609"/>
      <c r="DV19" s="609"/>
      <c r="DW19" s="609"/>
      <c r="DX19" s="609"/>
      <c r="DY19" s="609"/>
      <c r="DZ19" s="609"/>
      <c r="EA19" s="609"/>
      <c r="EB19" s="609"/>
      <c r="EC19" s="645"/>
    </row>
    <row r="20" spans="2:133" ht="11.25" customHeight="1" x14ac:dyDescent="0.15">
      <c r="B20" s="683" t="s">
        <v>262</v>
      </c>
      <c r="C20" s="684"/>
      <c r="D20" s="684"/>
      <c r="E20" s="684"/>
      <c r="F20" s="684"/>
      <c r="G20" s="684"/>
      <c r="H20" s="684"/>
      <c r="I20" s="684"/>
      <c r="J20" s="684"/>
      <c r="K20" s="684"/>
      <c r="L20" s="684"/>
      <c r="M20" s="684"/>
      <c r="N20" s="684"/>
      <c r="O20" s="684"/>
      <c r="P20" s="684"/>
      <c r="Q20" s="685"/>
      <c r="R20" s="608">
        <v>1053</v>
      </c>
      <c r="S20" s="609"/>
      <c r="T20" s="609"/>
      <c r="U20" s="609"/>
      <c r="V20" s="609"/>
      <c r="W20" s="609"/>
      <c r="X20" s="609"/>
      <c r="Y20" s="610"/>
      <c r="Z20" s="646">
        <v>0</v>
      </c>
      <c r="AA20" s="646"/>
      <c r="AB20" s="646"/>
      <c r="AC20" s="646"/>
      <c r="AD20" s="647">
        <v>1053</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20878</v>
      </c>
      <c r="BH20" s="609"/>
      <c r="BI20" s="609"/>
      <c r="BJ20" s="609"/>
      <c r="BK20" s="609"/>
      <c r="BL20" s="609"/>
      <c r="BM20" s="609"/>
      <c r="BN20" s="610"/>
      <c r="BO20" s="646">
        <v>1.7</v>
      </c>
      <c r="BP20" s="646"/>
      <c r="BQ20" s="646"/>
      <c r="BR20" s="646"/>
      <c r="BS20" s="647" t="s">
        <v>121</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7221384</v>
      </c>
      <c r="CS20" s="609"/>
      <c r="CT20" s="609"/>
      <c r="CU20" s="609"/>
      <c r="CV20" s="609"/>
      <c r="CW20" s="609"/>
      <c r="CX20" s="609"/>
      <c r="CY20" s="610"/>
      <c r="CZ20" s="646">
        <v>100</v>
      </c>
      <c r="DA20" s="646"/>
      <c r="DB20" s="646"/>
      <c r="DC20" s="646"/>
      <c r="DD20" s="614">
        <v>176153</v>
      </c>
      <c r="DE20" s="609"/>
      <c r="DF20" s="609"/>
      <c r="DG20" s="609"/>
      <c r="DH20" s="609"/>
      <c r="DI20" s="609"/>
      <c r="DJ20" s="609"/>
      <c r="DK20" s="609"/>
      <c r="DL20" s="609"/>
      <c r="DM20" s="609"/>
      <c r="DN20" s="609"/>
      <c r="DO20" s="609"/>
      <c r="DP20" s="610"/>
      <c r="DQ20" s="614">
        <v>4611320</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2529928</v>
      </c>
      <c r="S21" s="609"/>
      <c r="T21" s="609"/>
      <c r="U21" s="609"/>
      <c r="V21" s="609"/>
      <c r="W21" s="609"/>
      <c r="X21" s="609"/>
      <c r="Y21" s="610"/>
      <c r="Z21" s="646">
        <v>34</v>
      </c>
      <c r="AA21" s="646"/>
      <c r="AB21" s="646"/>
      <c r="AC21" s="646"/>
      <c r="AD21" s="647">
        <v>2293081</v>
      </c>
      <c r="AE21" s="647"/>
      <c r="AF21" s="647"/>
      <c r="AG21" s="647"/>
      <c r="AH21" s="647"/>
      <c r="AI21" s="647"/>
      <c r="AJ21" s="647"/>
      <c r="AK21" s="647"/>
      <c r="AL21" s="611">
        <v>57.2</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20878</v>
      </c>
      <c r="BH21" s="609"/>
      <c r="BI21" s="609"/>
      <c r="BJ21" s="609"/>
      <c r="BK21" s="609"/>
      <c r="BL21" s="609"/>
      <c r="BM21" s="609"/>
      <c r="BN21" s="610"/>
      <c r="BO21" s="646">
        <v>1.7</v>
      </c>
      <c r="BP21" s="646"/>
      <c r="BQ21" s="646"/>
      <c r="BR21" s="646"/>
      <c r="BS21" s="647" t="s">
        <v>121</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2293081</v>
      </c>
      <c r="S22" s="609"/>
      <c r="T22" s="609"/>
      <c r="U22" s="609"/>
      <c r="V22" s="609"/>
      <c r="W22" s="609"/>
      <c r="X22" s="609"/>
      <c r="Y22" s="610"/>
      <c r="Z22" s="646">
        <v>30.8</v>
      </c>
      <c r="AA22" s="646"/>
      <c r="AB22" s="646"/>
      <c r="AC22" s="646"/>
      <c r="AD22" s="647">
        <v>2293081</v>
      </c>
      <c r="AE22" s="647"/>
      <c r="AF22" s="647"/>
      <c r="AG22" s="647"/>
      <c r="AH22" s="647"/>
      <c r="AI22" s="647"/>
      <c r="AJ22" s="647"/>
      <c r="AK22" s="647"/>
      <c r="AL22" s="611">
        <v>57.2</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121</v>
      </c>
      <c r="BH22" s="609"/>
      <c r="BI22" s="609"/>
      <c r="BJ22" s="609"/>
      <c r="BK22" s="609"/>
      <c r="BL22" s="609"/>
      <c r="BM22" s="609"/>
      <c r="BN22" s="610"/>
      <c r="BO22" s="646" t="s">
        <v>121</v>
      </c>
      <c r="BP22" s="646"/>
      <c r="BQ22" s="646"/>
      <c r="BR22" s="646"/>
      <c r="BS22" s="647" t="s">
        <v>121</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236811</v>
      </c>
      <c r="S23" s="609"/>
      <c r="T23" s="609"/>
      <c r="U23" s="609"/>
      <c r="V23" s="609"/>
      <c r="W23" s="609"/>
      <c r="X23" s="609"/>
      <c r="Y23" s="610"/>
      <c r="Z23" s="646">
        <v>3.2</v>
      </c>
      <c r="AA23" s="646"/>
      <c r="AB23" s="646"/>
      <c r="AC23" s="646"/>
      <c r="AD23" s="647" t="s">
        <v>121</v>
      </c>
      <c r="AE23" s="647"/>
      <c r="AF23" s="647"/>
      <c r="AG23" s="647"/>
      <c r="AH23" s="647"/>
      <c r="AI23" s="647"/>
      <c r="AJ23" s="647"/>
      <c r="AK23" s="647"/>
      <c r="AL23" s="611" t="s">
        <v>121</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121</v>
      </c>
      <c r="BH23" s="609"/>
      <c r="BI23" s="609"/>
      <c r="BJ23" s="609"/>
      <c r="BK23" s="609"/>
      <c r="BL23" s="609"/>
      <c r="BM23" s="609"/>
      <c r="BN23" s="610"/>
      <c r="BO23" s="646" t="s">
        <v>121</v>
      </c>
      <c r="BP23" s="646"/>
      <c r="BQ23" s="646"/>
      <c r="BR23" s="646"/>
      <c r="BS23" s="647" t="s">
        <v>121</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v>36</v>
      </c>
      <c r="S24" s="609"/>
      <c r="T24" s="609"/>
      <c r="U24" s="609"/>
      <c r="V24" s="609"/>
      <c r="W24" s="609"/>
      <c r="X24" s="609"/>
      <c r="Y24" s="610"/>
      <c r="Z24" s="646">
        <v>0</v>
      </c>
      <c r="AA24" s="646"/>
      <c r="AB24" s="646"/>
      <c r="AC24" s="646"/>
      <c r="AD24" s="647" t="s">
        <v>121</v>
      </c>
      <c r="AE24" s="647"/>
      <c r="AF24" s="647"/>
      <c r="AG24" s="647"/>
      <c r="AH24" s="647"/>
      <c r="AI24" s="647"/>
      <c r="AJ24" s="647"/>
      <c r="AK24" s="647"/>
      <c r="AL24" s="611" t="s">
        <v>121</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121</v>
      </c>
      <c r="BH24" s="609"/>
      <c r="BI24" s="609"/>
      <c r="BJ24" s="609"/>
      <c r="BK24" s="609"/>
      <c r="BL24" s="609"/>
      <c r="BM24" s="609"/>
      <c r="BN24" s="610"/>
      <c r="BO24" s="646" t="s">
        <v>121</v>
      </c>
      <c r="BP24" s="646"/>
      <c r="BQ24" s="646"/>
      <c r="BR24" s="646"/>
      <c r="BS24" s="647" t="s">
        <v>121</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2579326</v>
      </c>
      <c r="CS24" s="664"/>
      <c r="CT24" s="664"/>
      <c r="CU24" s="664"/>
      <c r="CV24" s="664"/>
      <c r="CW24" s="664"/>
      <c r="CX24" s="664"/>
      <c r="CY24" s="689"/>
      <c r="CZ24" s="690">
        <v>35.700000000000003</v>
      </c>
      <c r="DA24" s="672"/>
      <c r="DB24" s="672"/>
      <c r="DC24" s="692"/>
      <c r="DD24" s="688">
        <v>1980669</v>
      </c>
      <c r="DE24" s="664"/>
      <c r="DF24" s="664"/>
      <c r="DG24" s="664"/>
      <c r="DH24" s="664"/>
      <c r="DI24" s="664"/>
      <c r="DJ24" s="664"/>
      <c r="DK24" s="689"/>
      <c r="DL24" s="688">
        <v>1803374</v>
      </c>
      <c r="DM24" s="664"/>
      <c r="DN24" s="664"/>
      <c r="DO24" s="664"/>
      <c r="DP24" s="664"/>
      <c r="DQ24" s="664"/>
      <c r="DR24" s="664"/>
      <c r="DS24" s="664"/>
      <c r="DT24" s="664"/>
      <c r="DU24" s="664"/>
      <c r="DV24" s="689"/>
      <c r="DW24" s="690">
        <v>44.8</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4236023</v>
      </c>
      <c r="S25" s="609"/>
      <c r="T25" s="609"/>
      <c r="U25" s="609"/>
      <c r="V25" s="609"/>
      <c r="W25" s="609"/>
      <c r="X25" s="609"/>
      <c r="Y25" s="610"/>
      <c r="Z25" s="646">
        <v>56.9</v>
      </c>
      <c r="AA25" s="646"/>
      <c r="AB25" s="646"/>
      <c r="AC25" s="646"/>
      <c r="AD25" s="647">
        <v>3999176</v>
      </c>
      <c r="AE25" s="647"/>
      <c r="AF25" s="647"/>
      <c r="AG25" s="647"/>
      <c r="AH25" s="647"/>
      <c r="AI25" s="647"/>
      <c r="AJ25" s="647"/>
      <c r="AK25" s="647"/>
      <c r="AL25" s="611">
        <v>99.7</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121</v>
      </c>
      <c r="BH25" s="609"/>
      <c r="BI25" s="609"/>
      <c r="BJ25" s="609"/>
      <c r="BK25" s="609"/>
      <c r="BL25" s="609"/>
      <c r="BM25" s="609"/>
      <c r="BN25" s="610"/>
      <c r="BO25" s="646" t="s">
        <v>121</v>
      </c>
      <c r="BP25" s="646"/>
      <c r="BQ25" s="646"/>
      <c r="BR25" s="646"/>
      <c r="BS25" s="647" t="s">
        <v>121</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1175334</v>
      </c>
      <c r="CS25" s="621"/>
      <c r="CT25" s="621"/>
      <c r="CU25" s="621"/>
      <c r="CV25" s="621"/>
      <c r="CW25" s="621"/>
      <c r="CX25" s="621"/>
      <c r="CY25" s="622"/>
      <c r="CZ25" s="611">
        <v>16.3</v>
      </c>
      <c r="DA25" s="623"/>
      <c r="DB25" s="623"/>
      <c r="DC25" s="624"/>
      <c r="DD25" s="614">
        <v>1119211</v>
      </c>
      <c r="DE25" s="621"/>
      <c r="DF25" s="621"/>
      <c r="DG25" s="621"/>
      <c r="DH25" s="621"/>
      <c r="DI25" s="621"/>
      <c r="DJ25" s="621"/>
      <c r="DK25" s="622"/>
      <c r="DL25" s="614">
        <v>1116663</v>
      </c>
      <c r="DM25" s="621"/>
      <c r="DN25" s="621"/>
      <c r="DO25" s="621"/>
      <c r="DP25" s="621"/>
      <c r="DQ25" s="621"/>
      <c r="DR25" s="621"/>
      <c r="DS25" s="621"/>
      <c r="DT25" s="621"/>
      <c r="DU25" s="621"/>
      <c r="DV25" s="622"/>
      <c r="DW25" s="611">
        <v>27.8</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1422</v>
      </c>
      <c r="S26" s="609"/>
      <c r="T26" s="609"/>
      <c r="U26" s="609"/>
      <c r="V26" s="609"/>
      <c r="W26" s="609"/>
      <c r="X26" s="609"/>
      <c r="Y26" s="610"/>
      <c r="Z26" s="646">
        <v>0</v>
      </c>
      <c r="AA26" s="646"/>
      <c r="AB26" s="646"/>
      <c r="AC26" s="646"/>
      <c r="AD26" s="647">
        <v>1422</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121</v>
      </c>
      <c r="BH26" s="609"/>
      <c r="BI26" s="609"/>
      <c r="BJ26" s="609"/>
      <c r="BK26" s="609"/>
      <c r="BL26" s="609"/>
      <c r="BM26" s="609"/>
      <c r="BN26" s="610"/>
      <c r="BO26" s="646" t="s">
        <v>121</v>
      </c>
      <c r="BP26" s="646"/>
      <c r="BQ26" s="646"/>
      <c r="BR26" s="646"/>
      <c r="BS26" s="647" t="s">
        <v>121</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678098</v>
      </c>
      <c r="CS26" s="609"/>
      <c r="CT26" s="609"/>
      <c r="CU26" s="609"/>
      <c r="CV26" s="609"/>
      <c r="CW26" s="609"/>
      <c r="CX26" s="609"/>
      <c r="CY26" s="610"/>
      <c r="CZ26" s="611">
        <v>9.4</v>
      </c>
      <c r="DA26" s="623"/>
      <c r="DB26" s="623"/>
      <c r="DC26" s="624"/>
      <c r="DD26" s="614">
        <v>642605</v>
      </c>
      <c r="DE26" s="609"/>
      <c r="DF26" s="609"/>
      <c r="DG26" s="609"/>
      <c r="DH26" s="609"/>
      <c r="DI26" s="609"/>
      <c r="DJ26" s="609"/>
      <c r="DK26" s="610"/>
      <c r="DL26" s="614" t="s">
        <v>121</v>
      </c>
      <c r="DM26" s="609"/>
      <c r="DN26" s="609"/>
      <c r="DO26" s="609"/>
      <c r="DP26" s="609"/>
      <c r="DQ26" s="609"/>
      <c r="DR26" s="609"/>
      <c r="DS26" s="609"/>
      <c r="DT26" s="609"/>
      <c r="DU26" s="609"/>
      <c r="DV26" s="610"/>
      <c r="DW26" s="611" t="s">
        <v>121</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7</v>
      </c>
      <c r="S27" s="609"/>
      <c r="T27" s="609"/>
      <c r="U27" s="609"/>
      <c r="V27" s="609"/>
      <c r="W27" s="609"/>
      <c r="X27" s="609"/>
      <c r="Y27" s="610"/>
      <c r="Z27" s="646">
        <v>0</v>
      </c>
      <c r="AA27" s="646"/>
      <c r="AB27" s="646"/>
      <c r="AC27" s="646"/>
      <c r="AD27" s="647" t="s">
        <v>121</v>
      </c>
      <c r="AE27" s="647"/>
      <c r="AF27" s="647"/>
      <c r="AG27" s="647"/>
      <c r="AH27" s="647"/>
      <c r="AI27" s="647"/>
      <c r="AJ27" s="647"/>
      <c r="AK27" s="647"/>
      <c r="AL27" s="611" t="s">
        <v>121</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1204284</v>
      </c>
      <c r="BH27" s="609"/>
      <c r="BI27" s="609"/>
      <c r="BJ27" s="609"/>
      <c r="BK27" s="609"/>
      <c r="BL27" s="609"/>
      <c r="BM27" s="609"/>
      <c r="BN27" s="610"/>
      <c r="BO27" s="646">
        <v>100</v>
      </c>
      <c r="BP27" s="646"/>
      <c r="BQ27" s="646"/>
      <c r="BR27" s="646"/>
      <c r="BS27" s="647">
        <v>2762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884200</v>
      </c>
      <c r="CS27" s="621"/>
      <c r="CT27" s="621"/>
      <c r="CU27" s="621"/>
      <c r="CV27" s="621"/>
      <c r="CW27" s="621"/>
      <c r="CX27" s="621"/>
      <c r="CY27" s="622"/>
      <c r="CZ27" s="611">
        <v>12.2</v>
      </c>
      <c r="DA27" s="623"/>
      <c r="DB27" s="623"/>
      <c r="DC27" s="624"/>
      <c r="DD27" s="614">
        <v>347005</v>
      </c>
      <c r="DE27" s="621"/>
      <c r="DF27" s="621"/>
      <c r="DG27" s="621"/>
      <c r="DH27" s="621"/>
      <c r="DI27" s="621"/>
      <c r="DJ27" s="621"/>
      <c r="DK27" s="622"/>
      <c r="DL27" s="614">
        <v>172258</v>
      </c>
      <c r="DM27" s="621"/>
      <c r="DN27" s="621"/>
      <c r="DO27" s="621"/>
      <c r="DP27" s="621"/>
      <c r="DQ27" s="621"/>
      <c r="DR27" s="621"/>
      <c r="DS27" s="621"/>
      <c r="DT27" s="621"/>
      <c r="DU27" s="621"/>
      <c r="DV27" s="622"/>
      <c r="DW27" s="611">
        <v>4.3</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31985</v>
      </c>
      <c r="S28" s="609"/>
      <c r="T28" s="609"/>
      <c r="U28" s="609"/>
      <c r="V28" s="609"/>
      <c r="W28" s="609"/>
      <c r="X28" s="609"/>
      <c r="Y28" s="610"/>
      <c r="Z28" s="646">
        <v>0.4</v>
      </c>
      <c r="AA28" s="646"/>
      <c r="AB28" s="646"/>
      <c r="AC28" s="646"/>
      <c r="AD28" s="647">
        <v>2307</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519792</v>
      </c>
      <c r="CS28" s="609"/>
      <c r="CT28" s="609"/>
      <c r="CU28" s="609"/>
      <c r="CV28" s="609"/>
      <c r="CW28" s="609"/>
      <c r="CX28" s="609"/>
      <c r="CY28" s="610"/>
      <c r="CZ28" s="611">
        <v>7.2</v>
      </c>
      <c r="DA28" s="623"/>
      <c r="DB28" s="623"/>
      <c r="DC28" s="624"/>
      <c r="DD28" s="614">
        <v>514453</v>
      </c>
      <c r="DE28" s="609"/>
      <c r="DF28" s="609"/>
      <c r="DG28" s="609"/>
      <c r="DH28" s="609"/>
      <c r="DI28" s="609"/>
      <c r="DJ28" s="609"/>
      <c r="DK28" s="610"/>
      <c r="DL28" s="614">
        <v>514453</v>
      </c>
      <c r="DM28" s="609"/>
      <c r="DN28" s="609"/>
      <c r="DO28" s="609"/>
      <c r="DP28" s="609"/>
      <c r="DQ28" s="609"/>
      <c r="DR28" s="609"/>
      <c r="DS28" s="609"/>
      <c r="DT28" s="609"/>
      <c r="DU28" s="609"/>
      <c r="DV28" s="610"/>
      <c r="DW28" s="611">
        <v>12.8</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29904</v>
      </c>
      <c r="S29" s="609"/>
      <c r="T29" s="609"/>
      <c r="U29" s="609"/>
      <c r="V29" s="609"/>
      <c r="W29" s="609"/>
      <c r="X29" s="609"/>
      <c r="Y29" s="610"/>
      <c r="Z29" s="646">
        <v>0.4</v>
      </c>
      <c r="AA29" s="646"/>
      <c r="AB29" s="646"/>
      <c r="AC29" s="646"/>
      <c r="AD29" s="647" t="s">
        <v>121</v>
      </c>
      <c r="AE29" s="647"/>
      <c r="AF29" s="647"/>
      <c r="AG29" s="647"/>
      <c r="AH29" s="647"/>
      <c r="AI29" s="647"/>
      <c r="AJ29" s="647"/>
      <c r="AK29" s="647"/>
      <c r="AL29" s="611" t="s">
        <v>121</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519703</v>
      </c>
      <c r="CS29" s="621"/>
      <c r="CT29" s="621"/>
      <c r="CU29" s="621"/>
      <c r="CV29" s="621"/>
      <c r="CW29" s="621"/>
      <c r="CX29" s="621"/>
      <c r="CY29" s="622"/>
      <c r="CZ29" s="611">
        <v>7.2</v>
      </c>
      <c r="DA29" s="623"/>
      <c r="DB29" s="623"/>
      <c r="DC29" s="624"/>
      <c r="DD29" s="614">
        <v>514364</v>
      </c>
      <c r="DE29" s="621"/>
      <c r="DF29" s="621"/>
      <c r="DG29" s="621"/>
      <c r="DH29" s="621"/>
      <c r="DI29" s="621"/>
      <c r="DJ29" s="621"/>
      <c r="DK29" s="622"/>
      <c r="DL29" s="614">
        <v>514364</v>
      </c>
      <c r="DM29" s="621"/>
      <c r="DN29" s="621"/>
      <c r="DO29" s="621"/>
      <c r="DP29" s="621"/>
      <c r="DQ29" s="621"/>
      <c r="DR29" s="621"/>
      <c r="DS29" s="621"/>
      <c r="DT29" s="621"/>
      <c r="DU29" s="621"/>
      <c r="DV29" s="622"/>
      <c r="DW29" s="611">
        <v>12.8</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901820</v>
      </c>
      <c r="S30" s="609"/>
      <c r="T30" s="609"/>
      <c r="U30" s="609"/>
      <c r="V30" s="609"/>
      <c r="W30" s="609"/>
      <c r="X30" s="609"/>
      <c r="Y30" s="610"/>
      <c r="Z30" s="646">
        <v>12.1</v>
      </c>
      <c r="AA30" s="646"/>
      <c r="AB30" s="646"/>
      <c r="AC30" s="646"/>
      <c r="AD30" s="647" t="s">
        <v>121</v>
      </c>
      <c r="AE30" s="647"/>
      <c r="AF30" s="647"/>
      <c r="AG30" s="647"/>
      <c r="AH30" s="647"/>
      <c r="AI30" s="647"/>
      <c r="AJ30" s="647"/>
      <c r="AK30" s="647"/>
      <c r="AL30" s="611" t="s">
        <v>121</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498624</v>
      </c>
      <c r="CS30" s="609"/>
      <c r="CT30" s="609"/>
      <c r="CU30" s="609"/>
      <c r="CV30" s="609"/>
      <c r="CW30" s="609"/>
      <c r="CX30" s="609"/>
      <c r="CY30" s="610"/>
      <c r="CZ30" s="611">
        <v>6.9</v>
      </c>
      <c r="DA30" s="623"/>
      <c r="DB30" s="623"/>
      <c r="DC30" s="624"/>
      <c r="DD30" s="614">
        <v>493493</v>
      </c>
      <c r="DE30" s="609"/>
      <c r="DF30" s="609"/>
      <c r="DG30" s="609"/>
      <c r="DH30" s="609"/>
      <c r="DI30" s="609"/>
      <c r="DJ30" s="609"/>
      <c r="DK30" s="610"/>
      <c r="DL30" s="614">
        <v>493493</v>
      </c>
      <c r="DM30" s="609"/>
      <c r="DN30" s="609"/>
      <c r="DO30" s="609"/>
      <c r="DP30" s="609"/>
      <c r="DQ30" s="609"/>
      <c r="DR30" s="609"/>
      <c r="DS30" s="609"/>
      <c r="DT30" s="609"/>
      <c r="DU30" s="609"/>
      <c r="DV30" s="610"/>
      <c r="DW30" s="611">
        <v>12.3</v>
      </c>
      <c r="DX30" s="623"/>
      <c r="DY30" s="623"/>
      <c r="DZ30" s="623"/>
      <c r="EA30" s="623"/>
      <c r="EB30" s="623"/>
      <c r="EC30" s="635"/>
    </row>
    <row r="31" spans="2:133" ht="11.25" customHeight="1" x14ac:dyDescent="0.15">
      <c r="B31" s="683" t="s">
        <v>297</v>
      </c>
      <c r="C31" s="684"/>
      <c r="D31" s="684"/>
      <c r="E31" s="684"/>
      <c r="F31" s="684"/>
      <c r="G31" s="684"/>
      <c r="H31" s="684"/>
      <c r="I31" s="684"/>
      <c r="J31" s="684"/>
      <c r="K31" s="684"/>
      <c r="L31" s="684"/>
      <c r="M31" s="684"/>
      <c r="N31" s="684"/>
      <c r="O31" s="684"/>
      <c r="P31" s="684"/>
      <c r="Q31" s="685"/>
      <c r="R31" s="608" t="s">
        <v>121</v>
      </c>
      <c r="S31" s="609"/>
      <c r="T31" s="609"/>
      <c r="U31" s="609"/>
      <c r="V31" s="609"/>
      <c r="W31" s="609"/>
      <c r="X31" s="609"/>
      <c r="Y31" s="610"/>
      <c r="Z31" s="646" t="s">
        <v>121</v>
      </c>
      <c r="AA31" s="646"/>
      <c r="AB31" s="646"/>
      <c r="AC31" s="646"/>
      <c r="AD31" s="647" t="s">
        <v>121</v>
      </c>
      <c r="AE31" s="647"/>
      <c r="AF31" s="647"/>
      <c r="AG31" s="647"/>
      <c r="AH31" s="647"/>
      <c r="AI31" s="647"/>
      <c r="AJ31" s="647"/>
      <c r="AK31" s="647"/>
      <c r="AL31" s="611" t="s">
        <v>121</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99.1</v>
      </c>
      <c r="BH31" s="671"/>
      <c r="BI31" s="671"/>
      <c r="BJ31" s="671"/>
      <c r="BK31" s="671"/>
      <c r="BL31" s="671"/>
      <c r="BM31" s="672">
        <v>97.3</v>
      </c>
      <c r="BN31" s="671"/>
      <c r="BO31" s="671"/>
      <c r="BP31" s="671"/>
      <c r="BQ31" s="673"/>
      <c r="BR31" s="670">
        <v>99.3</v>
      </c>
      <c r="BS31" s="671"/>
      <c r="BT31" s="671"/>
      <c r="BU31" s="671"/>
      <c r="BV31" s="671"/>
      <c r="BW31" s="671"/>
      <c r="BX31" s="672">
        <v>97.5</v>
      </c>
      <c r="BY31" s="671"/>
      <c r="BZ31" s="671"/>
      <c r="CA31" s="671"/>
      <c r="CB31" s="673"/>
      <c r="CD31" s="629"/>
      <c r="CE31" s="630"/>
      <c r="CF31" s="605" t="s">
        <v>300</v>
      </c>
      <c r="CG31" s="606"/>
      <c r="CH31" s="606"/>
      <c r="CI31" s="606"/>
      <c r="CJ31" s="606"/>
      <c r="CK31" s="606"/>
      <c r="CL31" s="606"/>
      <c r="CM31" s="606"/>
      <c r="CN31" s="606"/>
      <c r="CO31" s="606"/>
      <c r="CP31" s="606"/>
      <c r="CQ31" s="607"/>
      <c r="CR31" s="608">
        <v>21079</v>
      </c>
      <c r="CS31" s="621"/>
      <c r="CT31" s="621"/>
      <c r="CU31" s="621"/>
      <c r="CV31" s="621"/>
      <c r="CW31" s="621"/>
      <c r="CX31" s="621"/>
      <c r="CY31" s="622"/>
      <c r="CZ31" s="611">
        <v>0.3</v>
      </c>
      <c r="DA31" s="623"/>
      <c r="DB31" s="623"/>
      <c r="DC31" s="624"/>
      <c r="DD31" s="614">
        <v>20871</v>
      </c>
      <c r="DE31" s="621"/>
      <c r="DF31" s="621"/>
      <c r="DG31" s="621"/>
      <c r="DH31" s="621"/>
      <c r="DI31" s="621"/>
      <c r="DJ31" s="621"/>
      <c r="DK31" s="622"/>
      <c r="DL31" s="614">
        <v>20871</v>
      </c>
      <c r="DM31" s="621"/>
      <c r="DN31" s="621"/>
      <c r="DO31" s="621"/>
      <c r="DP31" s="621"/>
      <c r="DQ31" s="621"/>
      <c r="DR31" s="621"/>
      <c r="DS31" s="621"/>
      <c r="DT31" s="621"/>
      <c r="DU31" s="621"/>
      <c r="DV31" s="622"/>
      <c r="DW31" s="611">
        <v>0.5</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453887</v>
      </c>
      <c r="S32" s="609"/>
      <c r="T32" s="609"/>
      <c r="U32" s="609"/>
      <c r="V32" s="609"/>
      <c r="W32" s="609"/>
      <c r="X32" s="609"/>
      <c r="Y32" s="610"/>
      <c r="Z32" s="646">
        <v>6.1</v>
      </c>
      <c r="AA32" s="646"/>
      <c r="AB32" s="646"/>
      <c r="AC32" s="646"/>
      <c r="AD32" s="647" t="s">
        <v>121</v>
      </c>
      <c r="AE32" s="647"/>
      <c r="AF32" s="647"/>
      <c r="AG32" s="647"/>
      <c r="AH32" s="647"/>
      <c r="AI32" s="647"/>
      <c r="AJ32" s="647"/>
      <c r="AK32" s="647"/>
      <c r="AL32" s="611" t="s">
        <v>121</v>
      </c>
      <c r="AM32" s="612"/>
      <c r="AN32" s="612"/>
      <c r="AO32" s="648"/>
      <c r="AP32" s="649"/>
      <c r="AQ32" s="650"/>
      <c r="AR32" s="650"/>
      <c r="AS32" s="650"/>
      <c r="AT32" s="677"/>
      <c r="AU32" s="196" t="s">
        <v>302</v>
      </c>
      <c r="AX32" s="605" t="s">
        <v>303</v>
      </c>
      <c r="AY32" s="606"/>
      <c r="AZ32" s="606"/>
      <c r="BA32" s="606"/>
      <c r="BB32" s="606"/>
      <c r="BC32" s="606"/>
      <c r="BD32" s="606"/>
      <c r="BE32" s="606"/>
      <c r="BF32" s="607"/>
      <c r="BG32" s="679">
        <v>99.6</v>
      </c>
      <c r="BH32" s="621"/>
      <c r="BI32" s="621"/>
      <c r="BJ32" s="621"/>
      <c r="BK32" s="621"/>
      <c r="BL32" s="621"/>
      <c r="BM32" s="612">
        <v>98.4</v>
      </c>
      <c r="BN32" s="621"/>
      <c r="BO32" s="621"/>
      <c r="BP32" s="621"/>
      <c r="BQ32" s="644"/>
      <c r="BR32" s="679">
        <v>99.5</v>
      </c>
      <c r="BS32" s="621"/>
      <c r="BT32" s="621"/>
      <c r="BU32" s="621"/>
      <c r="BV32" s="621"/>
      <c r="BW32" s="621"/>
      <c r="BX32" s="612">
        <v>98.4</v>
      </c>
      <c r="BY32" s="621"/>
      <c r="BZ32" s="621"/>
      <c r="CA32" s="621"/>
      <c r="CB32" s="644"/>
      <c r="CD32" s="631"/>
      <c r="CE32" s="632"/>
      <c r="CF32" s="605" t="s">
        <v>304</v>
      </c>
      <c r="CG32" s="606"/>
      <c r="CH32" s="606"/>
      <c r="CI32" s="606"/>
      <c r="CJ32" s="606"/>
      <c r="CK32" s="606"/>
      <c r="CL32" s="606"/>
      <c r="CM32" s="606"/>
      <c r="CN32" s="606"/>
      <c r="CO32" s="606"/>
      <c r="CP32" s="606"/>
      <c r="CQ32" s="607"/>
      <c r="CR32" s="608">
        <v>89</v>
      </c>
      <c r="CS32" s="609"/>
      <c r="CT32" s="609"/>
      <c r="CU32" s="609"/>
      <c r="CV32" s="609"/>
      <c r="CW32" s="609"/>
      <c r="CX32" s="609"/>
      <c r="CY32" s="610"/>
      <c r="CZ32" s="611">
        <v>0</v>
      </c>
      <c r="DA32" s="623"/>
      <c r="DB32" s="623"/>
      <c r="DC32" s="624"/>
      <c r="DD32" s="614">
        <v>89</v>
      </c>
      <c r="DE32" s="609"/>
      <c r="DF32" s="609"/>
      <c r="DG32" s="609"/>
      <c r="DH32" s="609"/>
      <c r="DI32" s="609"/>
      <c r="DJ32" s="609"/>
      <c r="DK32" s="610"/>
      <c r="DL32" s="614">
        <v>89</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22352</v>
      </c>
      <c r="S33" s="609"/>
      <c r="T33" s="609"/>
      <c r="U33" s="609"/>
      <c r="V33" s="609"/>
      <c r="W33" s="609"/>
      <c r="X33" s="609"/>
      <c r="Y33" s="610"/>
      <c r="Z33" s="646">
        <v>0.3</v>
      </c>
      <c r="AA33" s="646"/>
      <c r="AB33" s="646"/>
      <c r="AC33" s="646"/>
      <c r="AD33" s="647">
        <v>1945</v>
      </c>
      <c r="AE33" s="647"/>
      <c r="AF33" s="647"/>
      <c r="AG33" s="647"/>
      <c r="AH33" s="647"/>
      <c r="AI33" s="647"/>
      <c r="AJ33" s="647"/>
      <c r="AK33" s="647"/>
      <c r="AL33" s="611">
        <v>0</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98.4</v>
      </c>
      <c r="BH33" s="593"/>
      <c r="BI33" s="593"/>
      <c r="BJ33" s="593"/>
      <c r="BK33" s="593"/>
      <c r="BL33" s="593"/>
      <c r="BM33" s="639">
        <v>95.8</v>
      </c>
      <c r="BN33" s="593"/>
      <c r="BO33" s="593"/>
      <c r="BP33" s="593"/>
      <c r="BQ33" s="656"/>
      <c r="BR33" s="669">
        <v>98.9</v>
      </c>
      <c r="BS33" s="593"/>
      <c r="BT33" s="593"/>
      <c r="BU33" s="593"/>
      <c r="BV33" s="593"/>
      <c r="BW33" s="593"/>
      <c r="BX33" s="639">
        <v>96.1</v>
      </c>
      <c r="BY33" s="593"/>
      <c r="BZ33" s="593"/>
      <c r="CA33" s="593"/>
      <c r="CB33" s="656"/>
      <c r="CD33" s="605" t="s">
        <v>307</v>
      </c>
      <c r="CE33" s="606"/>
      <c r="CF33" s="606"/>
      <c r="CG33" s="606"/>
      <c r="CH33" s="606"/>
      <c r="CI33" s="606"/>
      <c r="CJ33" s="606"/>
      <c r="CK33" s="606"/>
      <c r="CL33" s="606"/>
      <c r="CM33" s="606"/>
      <c r="CN33" s="606"/>
      <c r="CO33" s="606"/>
      <c r="CP33" s="606"/>
      <c r="CQ33" s="607"/>
      <c r="CR33" s="608">
        <v>4462389</v>
      </c>
      <c r="CS33" s="621"/>
      <c r="CT33" s="621"/>
      <c r="CU33" s="621"/>
      <c r="CV33" s="621"/>
      <c r="CW33" s="621"/>
      <c r="CX33" s="621"/>
      <c r="CY33" s="622"/>
      <c r="CZ33" s="611">
        <v>61.8</v>
      </c>
      <c r="DA33" s="623"/>
      <c r="DB33" s="623"/>
      <c r="DC33" s="624"/>
      <c r="DD33" s="614">
        <v>2547158</v>
      </c>
      <c r="DE33" s="621"/>
      <c r="DF33" s="621"/>
      <c r="DG33" s="621"/>
      <c r="DH33" s="621"/>
      <c r="DI33" s="621"/>
      <c r="DJ33" s="621"/>
      <c r="DK33" s="622"/>
      <c r="DL33" s="614">
        <v>1884222</v>
      </c>
      <c r="DM33" s="621"/>
      <c r="DN33" s="621"/>
      <c r="DO33" s="621"/>
      <c r="DP33" s="621"/>
      <c r="DQ33" s="621"/>
      <c r="DR33" s="621"/>
      <c r="DS33" s="621"/>
      <c r="DT33" s="621"/>
      <c r="DU33" s="621"/>
      <c r="DV33" s="622"/>
      <c r="DW33" s="611">
        <v>46.8</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664052</v>
      </c>
      <c r="S34" s="609"/>
      <c r="T34" s="609"/>
      <c r="U34" s="609"/>
      <c r="V34" s="609"/>
      <c r="W34" s="609"/>
      <c r="X34" s="609"/>
      <c r="Y34" s="610"/>
      <c r="Z34" s="646">
        <v>8.9</v>
      </c>
      <c r="AA34" s="646"/>
      <c r="AB34" s="646"/>
      <c r="AC34" s="646"/>
      <c r="AD34" s="647" t="s">
        <v>121</v>
      </c>
      <c r="AE34" s="647"/>
      <c r="AF34" s="647"/>
      <c r="AG34" s="647"/>
      <c r="AH34" s="647"/>
      <c r="AI34" s="647"/>
      <c r="AJ34" s="647"/>
      <c r="AK34" s="647"/>
      <c r="AL34" s="611" t="s">
        <v>121</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1413869</v>
      </c>
      <c r="CS34" s="609"/>
      <c r="CT34" s="609"/>
      <c r="CU34" s="609"/>
      <c r="CV34" s="609"/>
      <c r="CW34" s="609"/>
      <c r="CX34" s="609"/>
      <c r="CY34" s="610"/>
      <c r="CZ34" s="611">
        <v>19.600000000000001</v>
      </c>
      <c r="DA34" s="623"/>
      <c r="DB34" s="623"/>
      <c r="DC34" s="624"/>
      <c r="DD34" s="614">
        <v>821151</v>
      </c>
      <c r="DE34" s="609"/>
      <c r="DF34" s="609"/>
      <c r="DG34" s="609"/>
      <c r="DH34" s="609"/>
      <c r="DI34" s="609"/>
      <c r="DJ34" s="609"/>
      <c r="DK34" s="610"/>
      <c r="DL34" s="614">
        <v>690353</v>
      </c>
      <c r="DM34" s="609"/>
      <c r="DN34" s="609"/>
      <c r="DO34" s="609"/>
      <c r="DP34" s="609"/>
      <c r="DQ34" s="609"/>
      <c r="DR34" s="609"/>
      <c r="DS34" s="609"/>
      <c r="DT34" s="609"/>
      <c r="DU34" s="609"/>
      <c r="DV34" s="610"/>
      <c r="DW34" s="611">
        <v>17.2</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614956</v>
      </c>
      <c r="S35" s="609"/>
      <c r="T35" s="609"/>
      <c r="U35" s="609"/>
      <c r="V35" s="609"/>
      <c r="W35" s="609"/>
      <c r="X35" s="609"/>
      <c r="Y35" s="610"/>
      <c r="Z35" s="646">
        <v>8.3000000000000007</v>
      </c>
      <c r="AA35" s="646"/>
      <c r="AB35" s="646"/>
      <c r="AC35" s="646"/>
      <c r="AD35" s="647" t="s">
        <v>121</v>
      </c>
      <c r="AE35" s="647"/>
      <c r="AF35" s="647"/>
      <c r="AG35" s="647"/>
      <c r="AH35" s="647"/>
      <c r="AI35" s="647"/>
      <c r="AJ35" s="647"/>
      <c r="AK35" s="647"/>
      <c r="AL35" s="611" t="s">
        <v>121</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180966</v>
      </c>
      <c r="CS35" s="621"/>
      <c r="CT35" s="621"/>
      <c r="CU35" s="621"/>
      <c r="CV35" s="621"/>
      <c r="CW35" s="621"/>
      <c r="CX35" s="621"/>
      <c r="CY35" s="622"/>
      <c r="CZ35" s="611">
        <v>2.5</v>
      </c>
      <c r="DA35" s="623"/>
      <c r="DB35" s="623"/>
      <c r="DC35" s="624"/>
      <c r="DD35" s="614">
        <v>138564</v>
      </c>
      <c r="DE35" s="621"/>
      <c r="DF35" s="621"/>
      <c r="DG35" s="621"/>
      <c r="DH35" s="621"/>
      <c r="DI35" s="621"/>
      <c r="DJ35" s="621"/>
      <c r="DK35" s="622"/>
      <c r="DL35" s="614">
        <v>99325</v>
      </c>
      <c r="DM35" s="621"/>
      <c r="DN35" s="621"/>
      <c r="DO35" s="621"/>
      <c r="DP35" s="621"/>
      <c r="DQ35" s="621"/>
      <c r="DR35" s="621"/>
      <c r="DS35" s="621"/>
      <c r="DT35" s="621"/>
      <c r="DU35" s="621"/>
      <c r="DV35" s="622"/>
      <c r="DW35" s="611">
        <v>2.5</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236414</v>
      </c>
      <c r="S36" s="609"/>
      <c r="T36" s="609"/>
      <c r="U36" s="609"/>
      <c r="V36" s="609"/>
      <c r="W36" s="609"/>
      <c r="X36" s="609"/>
      <c r="Y36" s="610"/>
      <c r="Z36" s="646">
        <v>3.2</v>
      </c>
      <c r="AA36" s="646"/>
      <c r="AB36" s="646"/>
      <c r="AC36" s="646"/>
      <c r="AD36" s="647" t="s">
        <v>121</v>
      </c>
      <c r="AE36" s="647"/>
      <c r="AF36" s="647"/>
      <c r="AG36" s="647"/>
      <c r="AH36" s="647"/>
      <c r="AI36" s="647"/>
      <c r="AJ36" s="647"/>
      <c r="AK36" s="647"/>
      <c r="AL36" s="611" t="s">
        <v>121</v>
      </c>
      <c r="AM36" s="612"/>
      <c r="AN36" s="612"/>
      <c r="AO36" s="648"/>
      <c r="AP36" s="206"/>
      <c r="AQ36" s="657" t="s">
        <v>315</v>
      </c>
      <c r="AR36" s="658"/>
      <c r="AS36" s="658"/>
      <c r="AT36" s="658"/>
      <c r="AU36" s="658"/>
      <c r="AV36" s="658"/>
      <c r="AW36" s="658"/>
      <c r="AX36" s="658"/>
      <c r="AY36" s="659"/>
      <c r="AZ36" s="663">
        <v>715883</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17091</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1298598</v>
      </c>
      <c r="CS36" s="609"/>
      <c r="CT36" s="609"/>
      <c r="CU36" s="609"/>
      <c r="CV36" s="609"/>
      <c r="CW36" s="609"/>
      <c r="CX36" s="609"/>
      <c r="CY36" s="610"/>
      <c r="CZ36" s="611">
        <v>18</v>
      </c>
      <c r="DA36" s="623"/>
      <c r="DB36" s="623"/>
      <c r="DC36" s="624"/>
      <c r="DD36" s="614">
        <v>838733</v>
      </c>
      <c r="DE36" s="609"/>
      <c r="DF36" s="609"/>
      <c r="DG36" s="609"/>
      <c r="DH36" s="609"/>
      <c r="DI36" s="609"/>
      <c r="DJ36" s="609"/>
      <c r="DK36" s="610"/>
      <c r="DL36" s="614">
        <v>623166</v>
      </c>
      <c r="DM36" s="609"/>
      <c r="DN36" s="609"/>
      <c r="DO36" s="609"/>
      <c r="DP36" s="609"/>
      <c r="DQ36" s="609"/>
      <c r="DR36" s="609"/>
      <c r="DS36" s="609"/>
      <c r="DT36" s="609"/>
      <c r="DU36" s="609"/>
      <c r="DV36" s="610"/>
      <c r="DW36" s="611">
        <v>15.5</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102345</v>
      </c>
      <c r="S37" s="609"/>
      <c r="T37" s="609"/>
      <c r="U37" s="609"/>
      <c r="V37" s="609"/>
      <c r="W37" s="609"/>
      <c r="X37" s="609"/>
      <c r="Y37" s="610"/>
      <c r="Z37" s="646">
        <v>1.4</v>
      </c>
      <c r="AA37" s="646"/>
      <c r="AB37" s="646"/>
      <c r="AC37" s="646"/>
      <c r="AD37" s="647">
        <v>7403</v>
      </c>
      <c r="AE37" s="647"/>
      <c r="AF37" s="647"/>
      <c r="AG37" s="647"/>
      <c r="AH37" s="647"/>
      <c r="AI37" s="647"/>
      <c r="AJ37" s="647"/>
      <c r="AK37" s="647"/>
      <c r="AL37" s="611">
        <v>0.2</v>
      </c>
      <c r="AM37" s="612"/>
      <c r="AN37" s="612"/>
      <c r="AO37" s="648"/>
      <c r="AQ37" s="641" t="s">
        <v>319</v>
      </c>
      <c r="AR37" s="642"/>
      <c r="AS37" s="642"/>
      <c r="AT37" s="642"/>
      <c r="AU37" s="642"/>
      <c r="AV37" s="642"/>
      <c r="AW37" s="642"/>
      <c r="AX37" s="642"/>
      <c r="AY37" s="643"/>
      <c r="AZ37" s="608">
        <v>147891</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9453</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120307</v>
      </c>
      <c r="CS37" s="621"/>
      <c r="CT37" s="621"/>
      <c r="CU37" s="621"/>
      <c r="CV37" s="621"/>
      <c r="CW37" s="621"/>
      <c r="CX37" s="621"/>
      <c r="CY37" s="622"/>
      <c r="CZ37" s="611">
        <v>1.7</v>
      </c>
      <c r="DA37" s="623"/>
      <c r="DB37" s="623"/>
      <c r="DC37" s="624"/>
      <c r="DD37" s="614">
        <v>119136</v>
      </c>
      <c r="DE37" s="621"/>
      <c r="DF37" s="621"/>
      <c r="DG37" s="621"/>
      <c r="DH37" s="621"/>
      <c r="DI37" s="621"/>
      <c r="DJ37" s="621"/>
      <c r="DK37" s="622"/>
      <c r="DL37" s="614">
        <v>119136</v>
      </c>
      <c r="DM37" s="621"/>
      <c r="DN37" s="621"/>
      <c r="DO37" s="621"/>
      <c r="DP37" s="621"/>
      <c r="DQ37" s="621"/>
      <c r="DR37" s="621"/>
      <c r="DS37" s="621"/>
      <c r="DT37" s="621"/>
      <c r="DU37" s="621"/>
      <c r="DV37" s="622"/>
      <c r="DW37" s="611">
        <v>3</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148700</v>
      </c>
      <c r="S38" s="609"/>
      <c r="T38" s="609"/>
      <c r="U38" s="609"/>
      <c r="V38" s="609"/>
      <c r="W38" s="609"/>
      <c r="X38" s="609"/>
      <c r="Y38" s="610"/>
      <c r="Z38" s="646">
        <v>2</v>
      </c>
      <c r="AA38" s="646"/>
      <c r="AB38" s="646"/>
      <c r="AC38" s="646"/>
      <c r="AD38" s="647" t="s">
        <v>121</v>
      </c>
      <c r="AE38" s="647"/>
      <c r="AF38" s="647"/>
      <c r="AG38" s="647"/>
      <c r="AH38" s="647"/>
      <c r="AI38" s="647"/>
      <c r="AJ38" s="647"/>
      <c r="AK38" s="647"/>
      <c r="AL38" s="611" t="s">
        <v>121</v>
      </c>
      <c r="AM38" s="612"/>
      <c r="AN38" s="612"/>
      <c r="AO38" s="648"/>
      <c r="AQ38" s="641" t="s">
        <v>323</v>
      </c>
      <c r="AR38" s="642"/>
      <c r="AS38" s="642"/>
      <c r="AT38" s="642"/>
      <c r="AU38" s="642"/>
      <c r="AV38" s="642"/>
      <c r="AW38" s="642"/>
      <c r="AX38" s="642"/>
      <c r="AY38" s="643"/>
      <c r="AZ38" s="608">
        <v>2579</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1566</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564320</v>
      </c>
      <c r="CS38" s="609"/>
      <c r="CT38" s="609"/>
      <c r="CU38" s="609"/>
      <c r="CV38" s="609"/>
      <c r="CW38" s="609"/>
      <c r="CX38" s="609"/>
      <c r="CY38" s="610"/>
      <c r="CZ38" s="611">
        <v>7.8</v>
      </c>
      <c r="DA38" s="623"/>
      <c r="DB38" s="623"/>
      <c r="DC38" s="624"/>
      <c r="DD38" s="614">
        <v>471378</v>
      </c>
      <c r="DE38" s="609"/>
      <c r="DF38" s="609"/>
      <c r="DG38" s="609"/>
      <c r="DH38" s="609"/>
      <c r="DI38" s="609"/>
      <c r="DJ38" s="609"/>
      <c r="DK38" s="610"/>
      <c r="DL38" s="614">
        <v>471378</v>
      </c>
      <c r="DM38" s="609"/>
      <c r="DN38" s="609"/>
      <c r="DO38" s="609"/>
      <c r="DP38" s="609"/>
      <c r="DQ38" s="609"/>
      <c r="DR38" s="609"/>
      <c r="DS38" s="609"/>
      <c r="DT38" s="609"/>
      <c r="DU38" s="609"/>
      <c r="DV38" s="610"/>
      <c r="DW38" s="611">
        <v>11.7</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121</v>
      </c>
      <c r="S39" s="609"/>
      <c r="T39" s="609"/>
      <c r="U39" s="609"/>
      <c r="V39" s="609"/>
      <c r="W39" s="609"/>
      <c r="X39" s="609"/>
      <c r="Y39" s="610"/>
      <c r="Z39" s="646" t="s">
        <v>121</v>
      </c>
      <c r="AA39" s="646"/>
      <c r="AB39" s="646"/>
      <c r="AC39" s="646"/>
      <c r="AD39" s="647" t="s">
        <v>121</v>
      </c>
      <c r="AE39" s="647"/>
      <c r="AF39" s="647"/>
      <c r="AG39" s="647"/>
      <c r="AH39" s="647"/>
      <c r="AI39" s="647"/>
      <c r="AJ39" s="647"/>
      <c r="AK39" s="647"/>
      <c r="AL39" s="611" t="s">
        <v>121</v>
      </c>
      <c r="AM39" s="612"/>
      <c r="AN39" s="612"/>
      <c r="AO39" s="648"/>
      <c r="AQ39" s="641" t="s">
        <v>327</v>
      </c>
      <c r="AR39" s="642"/>
      <c r="AS39" s="642"/>
      <c r="AT39" s="642"/>
      <c r="AU39" s="642"/>
      <c r="AV39" s="642"/>
      <c r="AW39" s="642"/>
      <c r="AX39" s="642"/>
      <c r="AY39" s="643"/>
      <c r="AZ39" s="608">
        <v>1093</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2349</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939636</v>
      </c>
      <c r="CS39" s="621"/>
      <c r="CT39" s="621"/>
      <c r="CU39" s="621"/>
      <c r="CV39" s="621"/>
      <c r="CW39" s="621"/>
      <c r="CX39" s="621"/>
      <c r="CY39" s="622"/>
      <c r="CZ39" s="611">
        <v>13</v>
      </c>
      <c r="DA39" s="623"/>
      <c r="DB39" s="623"/>
      <c r="DC39" s="624"/>
      <c r="DD39" s="614">
        <v>277332</v>
      </c>
      <c r="DE39" s="621"/>
      <c r="DF39" s="621"/>
      <c r="DG39" s="621"/>
      <c r="DH39" s="621"/>
      <c r="DI39" s="621"/>
      <c r="DJ39" s="621"/>
      <c r="DK39" s="622"/>
      <c r="DL39" s="614" t="s">
        <v>121</v>
      </c>
      <c r="DM39" s="621"/>
      <c r="DN39" s="621"/>
      <c r="DO39" s="621"/>
      <c r="DP39" s="621"/>
      <c r="DQ39" s="621"/>
      <c r="DR39" s="621"/>
      <c r="DS39" s="621"/>
      <c r="DT39" s="621"/>
      <c r="DU39" s="621"/>
      <c r="DV39" s="622"/>
      <c r="DW39" s="611" t="s">
        <v>121</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10400</v>
      </c>
      <c r="S40" s="609"/>
      <c r="T40" s="609"/>
      <c r="U40" s="609"/>
      <c r="V40" s="609"/>
      <c r="W40" s="609"/>
      <c r="X40" s="609"/>
      <c r="Y40" s="610"/>
      <c r="Z40" s="646">
        <v>0.1</v>
      </c>
      <c r="AA40" s="646"/>
      <c r="AB40" s="646"/>
      <c r="AC40" s="646"/>
      <c r="AD40" s="647" t="s">
        <v>121</v>
      </c>
      <c r="AE40" s="647"/>
      <c r="AF40" s="647"/>
      <c r="AG40" s="647"/>
      <c r="AH40" s="647"/>
      <c r="AI40" s="647"/>
      <c r="AJ40" s="647"/>
      <c r="AK40" s="647"/>
      <c r="AL40" s="611" t="s">
        <v>121</v>
      </c>
      <c r="AM40" s="612"/>
      <c r="AN40" s="612"/>
      <c r="AO40" s="648"/>
      <c r="AQ40" s="641" t="s">
        <v>331</v>
      </c>
      <c r="AR40" s="642"/>
      <c r="AS40" s="642"/>
      <c r="AT40" s="642"/>
      <c r="AU40" s="642"/>
      <c r="AV40" s="642"/>
      <c r="AW40" s="642"/>
      <c r="AX40" s="642"/>
      <c r="AY40" s="643"/>
      <c r="AZ40" s="608" t="s">
        <v>121</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93</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65000</v>
      </c>
      <c r="CS40" s="609"/>
      <c r="CT40" s="609"/>
      <c r="CU40" s="609"/>
      <c r="CV40" s="609"/>
      <c r="CW40" s="609"/>
      <c r="CX40" s="609"/>
      <c r="CY40" s="610"/>
      <c r="CZ40" s="611">
        <v>0.9</v>
      </c>
      <c r="DA40" s="623"/>
      <c r="DB40" s="623"/>
      <c r="DC40" s="624"/>
      <c r="DD40" s="614" t="s">
        <v>121</v>
      </c>
      <c r="DE40" s="609"/>
      <c r="DF40" s="609"/>
      <c r="DG40" s="609"/>
      <c r="DH40" s="609"/>
      <c r="DI40" s="609"/>
      <c r="DJ40" s="609"/>
      <c r="DK40" s="610"/>
      <c r="DL40" s="614" t="s">
        <v>121</v>
      </c>
      <c r="DM40" s="609"/>
      <c r="DN40" s="609"/>
      <c r="DO40" s="609"/>
      <c r="DP40" s="609"/>
      <c r="DQ40" s="609"/>
      <c r="DR40" s="609"/>
      <c r="DS40" s="609"/>
      <c r="DT40" s="609"/>
      <c r="DU40" s="609"/>
      <c r="DV40" s="610"/>
      <c r="DW40" s="611" t="s">
        <v>121</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7443867</v>
      </c>
      <c r="S41" s="633"/>
      <c r="T41" s="633"/>
      <c r="U41" s="633"/>
      <c r="V41" s="633"/>
      <c r="W41" s="633"/>
      <c r="X41" s="633"/>
      <c r="Y41" s="636"/>
      <c r="Z41" s="637">
        <v>100</v>
      </c>
      <c r="AA41" s="637"/>
      <c r="AB41" s="637"/>
      <c r="AC41" s="637"/>
      <c r="AD41" s="638">
        <v>4012253</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107358</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121</v>
      </c>
      <c r="CS41" s="621"/>
      <c r="CT41" s="621"/>
      <c r="CU41" s="621"/>
      <c r="CV41" s="621"/>
      <c r="CW41" s="621"/>
      <c r="CX41" s="621"/>
      <c r="CY41" s="622"/>
      <c r="CZ41" s="611" t="s">
        <v>121</v>
      </c>
      <c r="DA41" s="623"/>
      <c r="DB41" s="623"/>
      <c r="DC41" s="624"/>
      <c r="DD41" s="614" t="s">
        <v>121</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456962</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394</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179669</v>
      </c>
      <c r="CS42" s="621"/>
      <c r="CT42" s="621"/>
      <c r="CU42" s="621"/>
      <c r="CV42" s="621"/>
      <c r="CW42" s="621"/>
      <c r="CX42" s="621"/>
      <c r="CY42" s="622"/>
      <c r="CZ42" s="611">
        <v>2.5</v>
      </c>
      <c r="DA42" s="623"/>
      <c r="DB42" s="623"/>
      <c r="DC42" s="624"/>
      <c r="DD42" s="614">
        <v>83493</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4845</v>
      </c>
      <c r="CS43" s="621"/>
      <c r="CT43" s="621"/>
      <c r="CU43" s="621"/>
      <c r="CV43" s="621"/>
      <c r="CW43" s="621"/>
      <c r="CX43" s="621"/>
      <c r="CY43" s="622"/>
      <c r="CZ43" s="611">
        <v>0.1</v>
      </c>
      <c r="DA43" s="623"/>
      <c r="DB43" s="623"/>
      <c r="DC43" s="624"/>
      <c r="DD43" s="614">
        <v>4845</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176153</v>
      </c>
      <c r="CS44" s="609"/>
      <c r="CT44" s="609"/>
      <c r="CU44" s="609"/>
      <c r="CV44" s="609"/>
      <c r="CW44" s="609"/>
      <c r="CX44" s="609"/>
      <c r="CY44" s="610"/>
      <c r="CZ44" s="611">
        <v>2.4</v>
      </c>
      <c r="DA44" s="612"/>
      <c r="DB44" s="612"/>
      <c r="DC44" s="613"/>
      <c r="DD44" s="614">
        <v>79977</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56785</v>
      </c>
      <c r="CS45" s="621"/>
      <c r="CT45" s="621"/>
      <c r="CU45" s="621"/>
      <c r="CV45" s="621"/>
      <c r="CW45" s="621"/>
      <c r="CX45" s="621"/>
      <c r="CY45" s="622"/>
      <c r="CZ45" s="611">
        <v>0.8</v>
      </c>
      <c r="DA45" s="623"/>
      <c r="DB45" s="623"/>
      <c r="DC45" s="624"/>
      <c r="DD45" s="614">
        <v>15507</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117916</v>
      </c>
      <c r="CS46" s="609"/>
      <c r="CT46" s="609"/>
      <c r="CU46" s="609"/>
      <c r="CV46" s="609"/>
      <c r="CW46" s="609"/>
      <c r="CX46" s="609"/>
      <c r="CY46" s="610"/>
      <c r="CZ46" s="611">
        <v>1.6</v>
      </c>
      <c r="DA46" s="612"/>
      <c r="DB46" s="612"/>
      <c r="DC46" s="613"/>
      <c r="DD46" s="614">
        <v>63018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3516</v>
      </c>
      <c r="CS47" s="621"/>
      <c r="CT47" s="621"/>
      <c r="CU47" s="621"/>
      <c r="CV47" s="621"/>
      <c r="CW47" s="621"/>
      <c r="CX47" s="621"/>
      <c r="CY47" s="622"/>
      <c r="CZ47" s="611">
        <v>0</v>
      </c>
      <c r="DA47" s="623"/>
      <c r="DB47" s="623"/>
      <c r="DC47" s="624"/>
      <c r="DD47" s="614">
        <v>3516</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121</v>
      </c>
      <c r="CS48" s="609"/>
      <c r="CT48" s="609"/>
      <c r="CU48" s="609"/>
      <c r="CV48" s="609"/>
      <c r="CW48" s="609"/>
      <c r="CX48" s="609"/>
      <c r="CY48" s="610"/>
      <c r="CZ48" s="611" t="s">
        <v>121</v>
      </c>
      <c r="DA48" s="612"/>
      <c r="DB48" s="612"/>
      <c r="DC48" s="613"/>
      <c r="DD48" s="614" t="s">
        <v>121</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7221384</v>
      </c>
      <c r="CS49" s="593"/>
      <c r="CT49" s="593"/>
      <c r="CU49" s="593"/>
      <c r="CV49" s="593"/>
      <c r="CW49" s="593"/>
      <c r="CX49" s="593"/>
      <c r="CY49" s="594"/>
      <c r="CZ49" s="595">
        <v>100</v>
      </c>
      <c r="DA49" s="596"/>
      <c r="DB49" s="596"/>
      <c r="DC49" s="597"/>
      <c r="DD49" s="598">
        <v>4611320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Apf6yOTcflzs4UFsFktB/TDPeBCI28/hOtU6k2XpnT8aC2Rz823JE23zfxiK+krlS7zD/deW1qbcicqB/BvV0Q==" saltValue="jN4QExhvrr0YoYR8u3ucv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election activeCell="AU32" sqref="AU32:AY32"/>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374</v>
      </c>
      <c r="C7" s="1035"/>
      <c r="D7" s="1035"/>
      <c r="E7" s="1035"/>
      <c r="F7" s="1035"/>
      <c r="G7" s="1035"/>
      <c r="H7" s="1035"/>
      <c r="I7" s="1035"/>
      <c r="J7" s="1035"/>
      <c r="K7" s="1035"/>
      <c r="L7" s="1035"/>
      <c r="M7" s="1035"/>
      <c r="N7" s="1035"/>
      <c r="O7" s="1035"/>
      <c r="P7" s="1036"/>
      <c r="Q7" s="1089">
        <v>7444</v>
      </c>
      <c r="R7" s="1090"/>
      <c r="S7" s="1090"/>
      <c r="T7" s="1090"/>
      <c r="U7" s="1090"/>
      <c r="V7" s="1090">
        <v>7221</v>
      </c>
      <c r="W7" s="1090"/>
      <c r="X7" s="1090"/>
      <c r="Y7" s="1090"/>
      <c r="Z7" s="1090"/>
      <c r="AA7" s="1090">
        <v>222</v>
      </c>
      <c r="AB7" s="1090"/>
      <c r="AC7" s="1090"/>
      <c r="AD7" s="1090"/>
      <c r="AE7" s="1091"/>
      <c r="AF7" s="1092">
        <v>213</v>
      </c>
      <c r="AG7" s="1093"/>
      <c r="AH7" s="1093"/>
      <c r="AI7" s="1093"/>
      <c r="AJ7" s="1094"/>
      <c r="AK7" s="1095" t="s">
        <v>543</v>
      </c>
      <c r="AL7" s="1096"/>
      <c r="AM7" s="1096"/>
      <c r="AN7" s="1096"/>
      <c r="AO7" s="1096"/>
      <c r="AP7" s="1096">
        <v>3906</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7"/>
    </row>
    <row r="8" spans="1:131" s="218" customFormat="1" ht="26.25" customHeight="1" x14ac:dyDescent="0.15">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15">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376</v>
      </c>
      <c r="B23" s="924" t="s">
        <v>377</v>
      </c>
      <c r="C23" s="925"/>
      <c r="D23" s="925"/>
      <c r="E23" s="925"/>
      <c r="F23" s="925"/>
      <c r="G23" s="925"/>
      <c r="H23" s="925"/>
      <c r="I23" s="925"/>
      <c r="J23" s="925"/>
      <c r="K23" s="925"/>
      <c r="L23" s="925"/>
      <c r="M23" s="925"/>
      <c r="N23" s="925"/>
      <c r="O23" s="925"/>
      <c r="P23" s="935"/>
      <c r="Q23" s="1054">
        <v>7444</v>
      </c>
      <c r="R23" s="1048"/>
      <c r="S23" s="1048"/>
      <c r="T23" s="1048"/>
      <c r="U23" s="1048"/>
      <c r="V23" s="1048">
        <v>7221</v>
      </c>
      <c r="W23" s="1048"/>
      <c r="X23" s="1048"/>
      <c r="Y23" s="1048"/>
      <c r="Z23" s="1048"/>
      <c r="AA23" s="1048">
        <v>222</v>
      </c>
      <c r="AB23" s="1048"/>
      <c r="AC23" s="1048"/>
      <c r="AD23" s="1048"/>
      <c r="AE23" s="1055"/>
      <c r="AF23" s="1056">
        <v>213</v>
      </c>
      <c r="AG23" s="1048"/>
      <c r="AH23" s="1048"/>
      <c r="AI23" s="1048"/>
      <c r="AJ23" s="1057"/>
      <c r="AK23" s="1058"/>
      <c r="AL23" s="1059"/>
      <c r="AM23" s="1059"/>
      <c r="AN23" s="1059"/>
      <c r="AO23" s="1059"/>
      <c r="AP23" s="1048">
        <v>3906</v>
      </c>
      <c r="AQ23" s="1048"/>
      <c r="AR23" s="1048"/>
      <c r="AS23" s="1048"/>
      <c r="AT23" s="1048"/>
      <c r="AU23" s="1049"/>
      <c r="AV23" s="1049"/>
      <c r="AW23" s="1049"/>
      <c r="AX23" s="1049"/>
      <c r="AY23" s="1050"/>
      <c r="AZ23" s="1051" t="s">
        <v>121</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388</v>
      </c>
      <c r="C28" s="1035"/>
      <c r="D28" s="1035"/>
      <c r="E28" s="1035"/>
      <c r="F28" s="1035"/>
      <c r="G28" s="1035"/>
      <c r="H28" s="1035"/>
      <c r="I28" s="1035"/>
      <c r="J28" s="1035"/>
      <c r="K28" s="1035"/>
      <c r="L28" s="1035"/>
      <c r="M28" s="1035"/>
      <c r="N28" s="1035"/>
      <c r="O28" s="1035"/>
      <c r="P28" s="1036"/>
      <c r="Q28" s="1037">
        <v>1295</v>
      </c>
      <c r="R28" s="1038"/>
      <c r="S28" s="1038"/>
      <c r="T28" s="1038"/>
      <c r="U28" s="1038"/>
      <c r="V28" s="1038">
        <v>1278</v>
      </c>
      <c r="W28" s="1038"/>
      <c r="X28" s="1038"/>
      <c r="Y28" s="1038"/>
      <c r="Z28" s="1038"/>
      <c r="AA28" s="1038">
        <v>17</v>
      </c>
      <c r="AB28" s="1038"/>
      <c r="AC28" s="1038"/>
      <c r="AD28" s="1038"/>
      <c r="AE28" s="1039"/>
      <c r="AF28" s="1040">
        <v>17</v>
      </c>
      <c r="AG28" s="1038"/>
      <c r="AH28" s="1038"/>
      <c r="AI28" s="1038"/>
      <c r="AJ28" s="1041"/>
      <c r="AK28" s="1029">
        <v>79257</v>
      </c>
      <c r="AL28" s="1030"/>
      <c r="AM28" s="1030"/>
      <c r="AN28" s="1030"/>
      <c r="AO28" s="1030"/>
      <c r="AP28" s="1030" t="s">
        <v>543</v>
      </c>
      <c r="AQ28" s="1030"/>
      <c r="AR28" s="1030"/>
      <c r="AS28" s="1030"/>
      <c r="AT28" s="1030"/>
      <c r="AU28" s="1030" t="s">
        <v>543</v>
      </c>
      <c r="AV28" s="1030"/>
      <c r="AW28" s="1030"/>
      <c r="AX28" s="1030"/>
      <c r="AY28" s="1030"/>
      <c r="AZ28" s="1031" t="s">
        <v>543</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389</v>
      </c>
      <c r="C29" s="1018"/>
      <c r="D29" s="1018"/>
      <c r="E29" s="1018"/>
      <c r="F29" s="1018"/>
      <c r="G29" s="1018"/>
      <c r="H29" s="1018"/>
      <c r="I29" s="1018"/>
      <c r="J29" s="1018"/>
      <c r="K29" s="1018"/>
      <c r="L29" s="1018"/>
      <c r="M29" s="1018"/>
      <c r="N29" s="1018"/>
      <c r="O29" s="1018"/>
      <c r="P29" s="1019"/>
      <c r="Q29" s="1025">
        <v>1507</v>
      </c>
      <c r="R29" s="1026"/>
      <c r="S29" s="1026"/>
      <c r="T29" s="1026"/>
      <c r="U29" s="1026"/>
      <c r="V29" s="1026">
        <v>1476</v>
      </c>
      <c r="W29" s="1026"/>
      <c r="X29" s="1026"/>
      <c r="Y29" s="1026"/>
      <c r="Z29" s="1026"/>
      <c r="AA29" s="1026">
        <v>31</v>
      </c>
      <c r="AB29" s="1026"/>
      <c r="AC29" s="1026"/>
      <c r="AD29" s="1026"/>
      <c r="AE29" s="1027"/>
      <c r="AF29" s="1022">
        <v>31</v>
      </c>
      <c r="AG29" s="1023"/>
      <c r="AH29" s="1023"/>
      <c r="AI29" s="1023"/>
      <c r="AJ29" s="1024"/>
      <c r="AK29" s="967">
        <v>218451</v>
      </c>
      <c r="AL29" s="958"/>
      <c r="AM29" s="958"/>
      <c r="AN29" s="958"/>
      <c r="AO29" s="958"/>
      <c r="AP29" s="958" t="s">
        <v>543</v>
      </c>
      <c r="AQ29" s="958"/>
      <c r="AR29" s="958"/>
      <c r="AS29" s="958"/>
      <c r="AT29" s="958"/>
      <c r="AU29" s="958" t="s">
        <v>543</v>
      </c>
      <c r="AV29" s="958"/>
      <c r="AW29" s="958"/>
      <c r="AX29" s="958"/>
      <c r="AY29" s="958"/>
      <c r="AZ29" s="1028" t="s">
        <v>121</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390</v>
      </c>
      <c r="C30" s="1018"/>
      <c r="D30" s="1018"/>
      <c r="E30" s="1018"/>
      <c r="F30" s="1018"/>
      <c r="G30" s="1018"/>
      <c r="H30" s="1018"/>
      <c r="I30" s="1018"/>
      <c r="J30" s="1018"/>
      <c r="K30" s="1018"/>
      <c r="L30" s="1018"/>
      <c r="M30" s="1018"/>
      <c r="N30" s="1018"/>
      <c r="O30" s="1018"/>
      <c r="P30" s="1019"/>
      <c r="Q30" s="1025">
        <v>205</v>
      </c>
      <c r="R30" s="1026"/>
      <c r="S30" s="1026"/>
      <c r="T30" s="1026"/>
      <c r="U30" s="1026"/>
      <c r="V30" s="1026">
        <v>203</v>
      </c>
      <c r="W30" s="1026"/>
      <c r="X30" s="1026"/>
      <c r="Y30" s="1026"/>
      <c r="Z30" s="1026"/>
      <c r="AA30" s="1026">
        <v>2</v>
      </c>
      <c r="AB30" s="1026"/>
      <c r="AC30" s="1026"/>
      <c r="AD30" s="1026"/>
      <c r="AE30" s="1027"/>
      <c r="AF30" s="1022">
        <v>2</v>
      </c>
      <c r="AG30" s="1023"/>
      <c r="AH30" s="1023"/>
      <c r="AI30" s="1023"/>
      <c r="AJ30" s="1024"/>
      <c r="AK30" s="967">
        <v>59548</v>
      </c>
      <c r="AL30" s="958"/>
      <c r="AM30" s="958"/>
      <c r="AN30" s="958"/>
      <c r="AO30" s="958"/>
      <c r="AP30" s="958" t="s">
        <v>543</v>
      </c>
      <c r="AQ30" s="958"/>
      <c r="AR30" s="958"/>
      <c r="AS30" s="958"/>
      <c r="AT30" s="958"/>
      <c r="AU30" s="958" t="s">
        <v>543</v>
      </c>
      <c r="AV30" s="958"/>
      <c r="AW30" s="958"/>
      <c r="AX30" s="958"/>
      <c r="AY30" s="958"/>
      <c r="AZ30" s="1028" t="s">
        <v>543</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556</v>
      </c>
      <c r="C31" s="1018"/>
      <c r="D31" s="1018"/>
      <c r="E31" s="1018"/>
      <c r="F31" s="1018"/>
      <c r="G31" s="1018"/>
      <c r="H31" s="1018"/>
      <c r="I31" s="1018"/>
      <c r="J31" s="1018"/>
      <c r="K31" s="1018"/>
      <c r="L31" s="1018"/>
      <c r="M31" s="1018"/>
      <c r="N31" s="1018"/>
      <c r="O31" s="1018"/>
      <c r="P31" s="1019"/>
      <c r="Q31" s="1025">
        <v>355</v>
      </c>
      <c r="R31" s="1026"/>
      <c r="S31" s="1026"/>
      <c r="T31" s="1026"/>
      <c r="U31" s="1026"/>
      <c r="V31" s="1026">
        <v>338</v>
      </c>
      <c r="W31" s="1026"/>
      <c r="X31" s="1026"/>
      <c r="Y31" s="1026"/>
      <c r="Z31" s="1026"/>
      <c r="AA31" s="1026">
        <v>16</v>
      </c>
      <c r="AB31" s="1026"/>
      <c r="AC31" s="1026"/>
      <c r="AD31" s="1026"/>
      <c r="AE31" s="1027"/>
      <c r="AF31" s="1022">
        <v>42</v>
      </c>
      <c r="AG31" s="1023"/>
      <c r="AH31" s="1023"/>
      <c r="AI31" s="1023"/>
      <c r="AJ31" s="1024"/>
      <c r="AK31" s="967">
        <v>148</v>
      </c>
      <c r="AL31" s="958"/>
      <c r="AM31" s="958"/>
      <c r="AN31" s="958"/>
      <c r="AO31" s="958"/>
      <c r="AP31" s="958">
        <v>2391</v>
      </c>
      <c r="AQ31" s="958"/>
      <c r="AR31" s="958"/>
      <c r="AS31" s="958"/>
      <c r="AT31" s="958"/>
      <c r="AU31" s="958">
        <v>1248</v>
      </c>
      <c r="AV31" s="958"/>
      <c r="AW31" s="958"/>
      <c r="AX31" s="958"/>
      <c r="AY31" s="958"/>
      <c r="AZ31" s="1028" t="s">
        <v>543</v>
      </c>
      <c r="BA31" s="1028"/>
      <c r="BB31" s="1028"/>
      <c r="BC31" s="1028"/>
      <c r="BD31" s="1028"/>
      <c r="BE31" s="959" t="s">
        <v>391</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392</v>
      </c>
      <c r="C32" s="1018"/>
      <c r="D32" s="1018"/>
      <c r="E32" s="1018"/>
      <c r="F32" s="1018"/>
      <c r="G32" s="1018"/>
      <c r="H32" s="1018"/>
      <c r="I32" s="1018"/>
      <c r="J32" s="1018"/>
      <c r="K32" s="1018"/>
      <c r="L32" s="1018"/>
      <c r="M32" s="1018"/>
      <c r="N32" s="1018"/>
      <c r="O32" s="1018"/>
      <c r="P32" s="1019"/>
      <c r="Q32" s="1025">
        <v>22</v>
      </c>
      <c r="R32" s="1026"/>
      <c r="S32" s="1026"/>
      <c r="T32" s="1026"/>
      <c r="U32" s="1026"/>
      <c r="V32" s="1026">
        <v>34</v>
      </c>
      <c r="W32" s="1026"/>
      <c r="X32" s="1026"/>
      <c r="Y32" s="1026"/>
      <c r="Z32" s="1026"/>
      <c r="AA32" s="1026">
        <v>-12</v>
      </c>
      <c r="AB32" s="1026"/>
      <c r="AC32" s="1026"/>
      <c r="AD32" s="1026"/>
      <c r="AE32" s="1027"/>
      <c r="AF32" s="1022">
        <v>3</v>
      </c>
      <c r="AG32" s="1023"/>
      <c r="AH32" s="1023"/>
      <c r="AI32" s="1023"/>
      <c r="AJ32" s="1024"/>
      <c r="AK32" s="967">
        <v>1</v>
      </c>
      <c r="AL32" s="958"/>
      <c r="AM32" s="958"/>
      <c r="AN32" s="958"/>
      <c r="AO32" s="958"/>
      <c r="AP32" s="958">
        <v>15</v>
      </c>
      <c r="AQ32" s="958"/>
      <c r="AR32" s="958"/>
      <c r="AS32" s="958"/>
      <c r="AT32" s="958"/>
      <c r="AU32" s="958">
        <v>8</v>
      </c>
      <c r="AV32" s="958"/>
      <c r="AW32" s="958"/>
      <c r="AX32" s="958"/>
      <c r="AY32" s="958"/>
      <c r="AZ32" s="1028" t="s">
        <v>543</v>
      </c>
      <c r="BA32" s="1028"/>
      <c r="BB32" s="1028"/>
      <c r="BC32" s="1028"/>
      <c r="BD32" s="1028"/>
      <c r="BE32" s="959" t="s">
        <v>391</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393</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376</v>
      </c>
      <c r="B63" s="924" t="s">
        <v>394</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95</v>
      </c>
      <c r="AG63" s="946"/>
      <c r="AH63" s="946"/>
      <c r="AI63" s="946"/>
      <c r="AJ63" s="1009"/>
      <c r="AK63" s="1010"/>
      <c r="AL63" s="950"/>
      <c r="AM63" s="950"/>
      <c r="AN63" s="950"/>
      <c r="AO63" s="950"/>
      <c r="AP63" s="946">
        <v>2406</v>
      </c>
      <c r="AQ63" s="946"/>
      <c r="AR63" s="946"/>
      <c r="AS63" s="946"/>
      <c r="AT63" s="946"/>
      <c r="AU63" s="946">
        <v>1286</v>
      </c>
      <c r="AV63" s="946"/>
      <c r="AW63" s="946"/>
      <c r="AX63" s="946"/>
      <c r="AY63" s="946"/>
      <c r="AZ63" s="1004"/>
      <c r="BA63" s="1004"/>
      <c r="BB63" s="1004"/>
      <c r="BC63" s="1004"/>
      <c r="BD63" s="1004"/>
      <c r="BE63" s="947"/>
      <c r="BF63" s="947"/>
      <c r="BG63" s="947"/>
      <c r="BH63" s="947"/>
      <c r="BI63" s="948"/>
      <c r="BJ63" s="1005" t="s">
        <v>121</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395</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396</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397</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544</v>
      </c>
      <c r="C68" s="973"/>
      <c r="D68" s="973"/>
      <c r="E68" s="973"/>
      <c r="F68" s="973"/>
      <c r="G68" s="973"/>
      <c r="H68" s="973"/>
      <c r="I68" s="973"/>
      <c r="J68" s="973"/>
      <c r="K68" s="973"/>
      <c r="L68" s="973"/>
      <c r="M68" s="973"/>
      <c r="N68" s="973"/>
      <c r="O68" s="973"/>
      <c r="P68" s="974"/>
      <c r="Q68" s="975">
        <v>1046</v>
      </c>
      <c r="R68" s="969"/>
      <c r="S68" s="969"/>
      <c r="T68" s="969"/>
      <c r="U68" s="969"/>
      <c r="V68" s="969">
        <v>1043</v>
      </c>
      <c r="W68" s="969"/>
      <c r="X68" s="969"/>
      <c r="Y68" s="969"/>
      <c r="Z68" s="969"/>
      <c r="AA68" s="969">
        <v>3</v>
      </c>
      <c r="AB68" s="969"/>
      <c r="AC68" s="969"/>
      <c r="AD68" s="969"/>
      <c r="AE68" s="969"/>
      <c r="AF68" s="969">
        <v>3</v>
      </c>
      <c r="AG68" s="969"/>
      <c r="AH68" s="969"/>
      <c r="AI68" s="969"/>
      <c r="AJ68" s="969"/>
      <c r="AK68" s="969" t="s">
        <v>543</v>
      </c>
      <c r="AL68" s="969"/>
      <c r="AM68" s="969"/>
      <c r="AN68" s="969"/>
      <c r="AO68" s="969"/>
      <c r="AP68" s="969" t="s">
        <v>543</v>
      </c>
      <c r="AQ68" s="969"/>
      <c r="AR68" s="969"/>
      <c r="AS68" s="969"/>
      <c r="AT68" s="969"/>
      <c r="AU68" s="969" t="s">
        <v>543</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545</v>
      </c>
      <c r="C69" s="962"/>
      <c r="D69" s="962"/>
      <c r="E69" s="962"/>
      <c r="F69" s="962"/>
      <c r="G69" s="962"/>
      <c r="H69" s="962"/>
      <c r="I69" s="962"/>
      <c r="J69" s="962"/>
      <c r="K69" s="962"/>
      <c r="L69" s="962"/>
      <c r="M69" s="962"/>
      <c r="N69" s="962"/>
      <c r="O69" s="962"/>
      <c r="P69" s="963"/>
      <c r="Q69" s="964">
        <v>127</v>
      </c>
      <c r="R69" s="958"/>
      <c r="S69" s="958"/>
      <c r="T69" s="958"/>
      <c r="U69" s="958"/>
      <c r="V69" s="958">
        <v>112</v>
      </c>
      <c r="W69" s="958"/>
      <c r="X69" s="958"/>
      <c r="Y69" s="958"/>
      <c r="Z69" s="958"/>
      <c r="AA69" s="958">
        <v>15</v>
      </c>
      <c r="AB69" s="958"/>
      <c r="AC69" s="958"/>
      <c r="AD69" s="958"/>
      <c r="AE69" s="958"/>
      <c r="AF69" s="958">
        <v>15</v>
      </c>
      <c r="AG69" s="958"/>
      <c r="AH69" s="958"/>
      <c r="AI69" s="958"/>
      <c r="AJ69" s="958"/>
      <c r="AK69" s="958">
        <v>48</v>
      </c>
      <c r="AL69" s="958"/>
      <c r="AM69" s="958"/>
      <c r="AN69" s="958"/>
      <c r="AO69" s="958"/>
      <c r="AP69" s="958" t="s">
        <v>543</v>
      </c>
      <c r="AQ69" s="958"/>
      <c r="AR69" s="958"/>
      <c r="AS69" s="958"/>
      <c r="AT69" s="958"/>
      <c r="AU69" s="958" t="s">
        <v>543</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546</v>
      </c>
      <c r="C70" s="962"/>
      <c r="D70" s="962"/>
      <c r="E70" s="962"/>
      <c r="F70" s="962"/>
      <c r="G70" s="962"/>
      <c r="H70" s="962"/>
      <c r="I70" s="962"/>
      <c r="J70" s="962"/>
      <c r="K70" s="962"/>
      <c r="L70" s="962"/>
      <c r="M70" s="962"/>
      <c r="N70" s="962"/>
      <c r="O70" s="962"/>
      <c r="P70" s="963"/>
      <c r="Q70" s="964">
        <v>6413</v>
      </c>
      <c r="R70" s="958"/>
      <c r="S70" s="958"/>
      <c r="T70" s="958"/>
      <c r="U70" s="958"/>
      <c r="V70" s="958">
        <v>6154</v>
      </c>
      <c r="W70" s="958"/>
      <c r="X70" s="958"/>
      <c r="Y70" s="958"/>
      <c r="Z70" s="958"/>
      <c r="AA70" s="958">
        <v>259</v>
      </c>
      <c r="AB70" s="958"/>
      <c r="AC70" s="958"/>
      <c r="AD70" s="958"/>
      <c r="AE70" s="958"/>
      <c r="AF70" s="958">
        <v>259</v>
      </c>
      <c r="AG70" s="958"/>
      <c r="AH70" s="958"/>
      <c r="AI70" s="958"/>
      <c r="AJ70" s="958"/>
      <c r="AK70" s="958" t="s">
        <v>543</v>
      </c>
      <c r="AL70" s="958"/>
      <c r="AM70" s="958"/>
      <c r="AN70" s="958"/>
      <c r="AO70" s="958"/>
      <c r="AP70" s="958" t="s">
        <v>543</v>
      </c>
      <c r="AQ70" s="958"/>
      <c r="AR70" s="958"/>
      <c r="AS70" s="958"/>
      <c r="AT70" s="958"/>
      <c r="AU70" s="958" t="s">
        <v>543</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547</v>
      </c>
      <c r="C71" s="962"/>
      <c r="D71" s="962"/>
      <c r="E71" s="962"/>
      <c r="F71" s="962"/>
      <c r="G71" s="962"/>
      <c r="H71" s="962"/>
      <c r="I71" s="962"/>
      <c r="J71" s="962"/>
      <c r="K71" s="962"/>
      <c r="L71" s="962"/>
      <c r="M71" s="962"/>
      <c r="N71" s="962"/>
      <c r="O71" s="962"/>
      <c r="P71" s="963"/>
      <c r="Q71" s="964">
        <v>3419</v>
      </c>
      <c r="R71" s="958"/>
      <c r="S71" s="958"/>
      <c r="T71" s="958"/>
      <c r="U71" s="958"/>
      <c r="V71" s="958">
        <v>3383</v>
      </c>
      <c r="W71" s="958"/>
      <c r="X71" s="958"/>
      <c r="Y71" s="958"/>
      <c r="Z71" s="958"/>
      <c r="AA71" s="958">
        <v>37</v>
      </c>
      <c r="AB71" s="958"/>
      <c r="AC71" s="958"/>
      <c r="AD71" s="958"/>
      <c r="AE71" s="958"/>
      <c r="AF71" s="958">
        <v>37</v>
      </c>
      <c r="AG71" s="958"/>
      <c r="AH71" s="958"/>
      <c r="AI71" s="958"/>
      <c r="AJ71" s="958"/>
      <c r="AK71" s="958" t="s">
        <v>543</v>
      </c>
      <c r="AL71" s="958"/>
      <c r="AM71" s="958"/>
      <c r="AN71" s="958"/>
      <c r="AO71" s="958"/>
      <c r="AP71" s="958">
        <v>10724</v>
      </c>
      <c r="AQ71" s="958"/>
      <c r="AR71" s="958"/>
      <c r="AS71" s="958"/>
      <c r="AT71" s="958"/>
      <c r="AU71" s="958">
        <v>472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548</v>
      </c>
      <c r="C72" s="962"/>
      <c r="D72" s="962"/>
      <c r="E72" s="962"/>
      <c r="F72" s="962"/>
      <c r="G72" s="962"/>
      <c r="H72" s="962"/>
      <c r="I72" s="962"/>
      <c r="J72" s="962"/>
      <c r="K72" s="962"/>
      <c r="L72" s="962"/>
      <c r="M72" s="962"/>
      <c r="N72" s="962"/>
      <c r="O72" s="962"/>
      <c r="P72" s="963"/>
      <c r="Q72" s="964">
        <v>30</v>
      </c>
      <c r="R72" s="958"/>
      <c r="S72" s="958"/>
      <c r="T72" s="958"/>
      <c r="U72" s="958"/>
      <c r="V72" s="958">
        <v>25</v>
      </c>
      <c r="W72" s="958"/>
      <c r="X72" s="958"/>
      <c r="Y72" s="958"/>
      <c r="Z72" s="958"/>
      <c r="AA72" s="958">
        <v>4</v>
      </c>
      <c r="AB72" s="958"/>
      <c r="AC72" s="958"/>
      <c r="AD72" s="958"/>
      <c r="AE72" s="958"/>
      <c r="AF72" s="958">
        <v>4</v>
      </c>
      <c r="AG72" s="958"/>
      <c r="AH72" s="958"/>
      <c r="AI72" s="958"/>
      <c r="AJ72" s="958"/>
      <c r="AK72" s="958">
        <v>8</v>
      </c>
      <c r="AL72" s="958"/>
      <c r="AM72" s="958"/>
      <c r="AN72" s="958"/>
      <c r="AO72" s="958"/>
      <c r="AP72" s="958" t="s">
        <v>543</v>
      </c>
      <c r="AQ72" s="958"/>
      <c r="AR72" s="958"/>
      <c r="AS72" s="958"/>
      <c r="AT72" s="958"/>
      <c r="AU72" s="958" t="s">
        <v>543</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549</v>
      </c>
      <c r="C73" s="962"/>
      <c r="D73" s="962"/>
      <c r="E73" s="962"/>
      <c r="F73" s="962"/>
      <c r="G73" s="962"/>
      <c r="H73" s="962"/>
      <c r="I73" s="962"/>
      <c r="J73" s="962"/>
      <c r="K73" s="962"/>
      <c r="L73" s="962"/>
      <c r="M73" s="962"/>
      <c r="N73" s="962"/>
      <c r="O73" s="962"/>
      <c r="P73" s="963"/>
      <c r="Q73" s="964">
        <v>335</v>
      </c>
      <c r="R73" s="958"/>
      <c r="S73" s="958"/>
      <c r="T73" s="958"/>
      <c r="U73" s="958"/>
      <c r="V73" s="958">
        <v>181</v>
      </c>
      <c r="W73" s="958"/>
      <c r="X73" s="958"/>
      <c r="Y73" s="958"/>
      <c r="Z73" s="958"/>
      <c r="AA73" s="958">
        <v>154</v>
      </c>
      <c r="AB73" s="958"/>
      <c r="AC73" s="958"/>
      <c r="AD73" s="958"/>
      <c r="AE73" s="958"/>
      <c r="AF73" s="958">
        <v>154</v>
      </c>
      <c r="AG73" s="958"/>
      <c r="AH73" s="958"/>
      <c r="AI73" s="958"/>
      <c r="AJ73" s="958"/>
      <c r="AK73" s="958">
        <v>162</v>
      </c>
      <c r="AL73" s="958"/>
      <c r="AM73" s="958"/>
      <c r="AN73" s="958"/>
      <c r="AO73" s="958"/>
      <c r="AP73" s="958" t="s">
        <v>543</v>
      </c>
      <c r="AQ73" s="958"/>
      <c r="AR73" s="958"/>
      <c r="AS73" s="958"/>
      <c r="AT73" s="958"/>
      <c r="AU73" s="958" t="s">
        <v>543</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550</v>
      </c>
      <c r="C74" s="962"/>
      <c r="D74" s="962"/>
      <c r="E74" s="962"/>
      <c r="F74" s="962"/>
      <c r="G74" s="962"/>
      <c r="H74" s="962"/>
      <c r="I74" s="962"/>
      <c r="J74" s="962"/>
      <c r="K74" s="962"/>
      <c r="L74" s="962"/>
      <c r="M74" s="962"/>
      <c r="N74" s="962"/>
      <c r="O74" s="962"/>
      <c r="P74" s="963"/>
      <c r="Q74" s="964">
        <v>166278</v>
      </c>
      <c r="R74" s="958"/>
      <c r="S74" s="958"/>
      <c r="T74" s="958"/>
      <c r="U74" s="958"/>
      <c r="V74" s="958">
        <v>162373</v>
      </c>
      <c r="W74" s="958"/>
      <c r="X74" s="958"/>
      <c r="Y74" s="958"/>
      <c r="Z74" s="958"/>
      <c r="AA74" s="958">
        <v>3905</v>
      </c>
      <c r="AB74" s="958"/>
      <c r="AC74" s="958"/>
      <c r="AD74" s="958"/>
      <c r="AE74" s="958"/>
      <c r="AF74" s="958">
        <v>3905</v>
      </c>
      <c r="AG74" s="958"/>
      <c r="AH74" s="958"/>
      <c r="AI74" s="958"/>
      <c r="AJ74" s="958"/>
      <c r="AK74" s="958">
        <v>1502</v>
      </c>
      <c r="AL74" s="958"/>
      <c r="AM74" s="958"/>
      <c r="AN74" s="958"/>
      <c r="AO74" s="958"/>
      <c r="AP74" s="958" t="s">
        <v>543</v>
      </c>
      <c r="AQ74" s="958"/>
      <c r="AR74" s="958"/>
      <c r="AS74" s="958"/>
      <c r="AT74" s="958"/>
      <c r="AU74" s="958" t="s">
        <v>543</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t="s">
        <v>551</v>
      </c>
      <c r="C75" s="962"/>
      <c r="D75" s="962"/>
      <c r="E75" s="962"/>
      <c r="F75" s="962"/>
      <c r="G75" s="962"/>
      <c r="H75" s="962"/>
      <c r="I75" s="962"/>
      <c r="J75" s="962"/>
      <c r="K75" s="962"/>
      <c r="L75" s="962"/>
      <c r="M75" s="962"/>
      <c r="N75" s="962"/>
      <c r="O75" s="962"/>
      <c r="P75" s="963"/>
      <c r="Q75" s="965">
        <v>599</v>
      </c>
      <c r="R75" s="966"/>
      <c r="S75" s="966"/>
      <c r="T75" s="966"/>
      <c r="U75" s="967"/>
      <c r="V75" s="968">
        <v>509</v>
      </c>
      <c r="W75" s="966"/>
      <c r="X75" s="966"/>
      <c r="Y75" s="966"/>
      <c r="Z75" s="967"/>
      <c r="AA75" s="968">
        <v>91</v>
      </c>
      <c r="AB75" s="966"/>
      <c r="AC75" s="966"/>
      <c r="AD75" s="966"/>
      <c r="AE75" s="967"/>
      <c r="AF75" s="968">
        <v>1267</v>
      </c>
      <c r="AG75" s="966"/>
      <c r="AH75" s="966"/>
      <c r="AI75" s="966"/>
      <c r="AJ75" s="967"/>
      <c r="AK75" s="968">
        <v>4</v>
      </c>
      <c r="AL75" s="966"/>
      <c r="AM75" s="966"/>
      <c r="AN75" s="966"/>
      <c r="AO75" s="967"/>
      <c r="AP75" s="968">
        <v>304</v>
      </c>
      <c r="AQ75" s="966"/>
      <c r="AR75" s="966"/>
      <c r="AS75" s="966"/>
      <c r="AT75" s="967"/>
      <c r="AU75" s="968" t="s">
        <v>543</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376</v>
      </c>
      <c r="B88" s="924" t="s">
        <v>398</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5644</v>
      </c>
      <c r="AG88" s="946"/>
      <c r="AH88" s="946"/>
      <c r="AI88" s="946"/>
      <c r="AJ88" s="946"/>
      <c r="AK88" s="950"/>
      <c r="AL88" s="950"/>
      <c r="AM88" s="950"/>
      <c r="AN88" s="950"/>
      <c r="AO88" s="950"/>
      <c r="AP88" s="946">
        <v>11028</v>
      </c>
      <c r="AQ88" s="946"/>
      <c r="AR88" s="946"/>
      <c r="AS88" s="946"/>
      <c r="AT88" s="946"/>
      <c r="AU88" s="946">
        <v>472</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399</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400</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401</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404</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405</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406</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407</v>
      </c>
      <c r="AB109" s="883"/>
      <c r="AC109" s="883"/>
      <c r="AD109" s="883"/>
      <c r="AE109" s="884"/>
      <c r="AF109" s="885" t="s">
        <v>408</v>
      </c>
      <c r="AG109" s="883"/>
      <c r="AH109" s="883"/>
      <c r="AI109" s="883"/>
      <c r="AJ109" s="884"/>
      <c r="AK109" s="885" t="s">
        <v>294</v>
      </c>
      <c r="AL109" s="883"/>
      <c r="AM109" s="883"/>
      <c r="AN109" s="883"/>
      <c r="AO109" s="884"/>
      <c r="AP109" s="885" t="s">
        <v>409</v>
      </c>
      <c r="AQ109" s="883"/>
      <c r="AR109" s="883"/>
      <c r="AS109" s="883"/>
      <c r="AT109" s="916"/>
      <c r="AU109" s="882" t="s">
        <v>406</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407</v>
      </c>
      <c r="BR109" s="883"/>
      <c r="BS109" s="883"/>
      <c r="BT109" s="883"/>
      <c r="BU109" s="884"/>
      <c r="BV109" s="885" t="s">
        <v>408</v>
      </c>
      <c r="BW109" s="883"/>
      <c r="BX109" s="883"/>
      <c r="BY109" s="883"/>
      <c r="BZ109" s="884"/>
      <c r="CA109" s="885" t="s">
        <v>294</v>
      </c>
      <c r="CB109" s="883"/>
      <c r="CC109" s="883"/>
      <c r="CD109" s="883"/>
      <c r="CE109" s="884"/>
      <c r="CF109" s="923" t="s">
        <v>409</v>
      </c>
      <c r="CG109" s="923"/>
      <c r="CH109" s="923"/>
      <c r="CI109" s="923"/>
      <c r="CJ109" s="923"/>
      <c r="CK109" s="885" t="s">
        <v>410</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407</v>
      </c>
      <c r="DH109" s="883"/>
      <c r="DI109" s="883"/>
      <c r="DJ109" s="883"/>
      <c r="DK109" s="884"/>
      <c r="DL109" s="885" t="s">
        <v>408</v>
      </c>
      <c r="DM109" s="883"/>
      <c r="DN109" s="883"/>
      <c r="DO109" s="883"/>
      <c r="DP109" s="884"/>
      <c r="DQ109" s="885" t="s">
        <v>294</v>
      </c>
      <c r="DR109" s="883"/>
      <c r="DS109" s="883"/>
      <c r="DT109" s="883"/>
      <c r="DU109" s="884"/>
      <c r="DV109" s="885" t="s">
        <v>409</v>
      </c>
      <c r="DW109" s="883"/>
      <c r="DX109" s="883"/>
      <c r="DY109" s="883"/>
      <c r="DZ109" s="916"/>
    </row>
    <row r="110" spans="1:131" s="212" customFormat="1" ht="26.25" customHeight="1" x14ac:dyDescent="0.15">
      <c r="A110" s="794" t="s">
        <v>411</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601061</v>
      </c>
      <c r="AB110" s="876"/>
      <c r="AC110" s="876"/>
      <c r="AD110" s="876"/>
      <c r="AE110" s="877"/>
      <c r="AF110" s="878">
        <v>571891</v>
      </c>
      <c r="AG110" s="876"/>
      <c r="AH110" s="876"/>
      <c r="AI110" s="876"/>
      <c r="AJ110" s="877"/>
      <c r="AK110" s="878">
        <v>519703</v>
      </c>
      <c r="AL110" s="876"/>
      <c r="AM110" s="876"/>
      <c r="AN110" s="876"/>
      <c r="AO110" s="877"/>
      <c r="AP110" s="879">
        <v>14.7</v>
      </c>
      <c r="AQ110" s="880"/>
      <c r="AR110" s="880"/>
      <c r="AS110" s="880"/>
      <c r="AT110" s="881"/>
      <c r="AU110" s="917" t="s">
        <v>69</v>
      </c>
      <c r="AV110" s="918"/>
      <c r="AW110" s="918"/>
      <c r="AX110" s="918"/>
      <c r="AY110" s="918"/>
      <c r="AZ110" s="847" t="s">
        <v>412</v>
      </c>
      <c r="BA110" s="795"/>
      <c r="BB110" s="795"/>
      <c r="BC110" s="795"/>
      <c r="BD110" s="795"/>
      <c r="BE110" s="795"/>
      <c r="BF110" s="795"/>
      <c r="BG110" s="795"/>
      <c r="BH110" s="795"/>
      <c r="BI110" s="795"/>
      <c r="BJ110" s="795"/>
      <c r="BK110" s="795"/>
      <c r="BL110" s="795"/>
      <c r="BM110" s="795"/>
      <c r="BN110" s="795"/>
      <c r="BO110" s="795"/>
      <c r="BP110" s="796"/>
      <c r="BQ110" s="848">
        <v>4658256</v>
      </c>
      <c r="BR110" s="829"/>
      <c r="BS110" s="829"/>
      <c r="BT110" s="829"/>
      <c r="BU110" s="829"/>
      <c r="BV110" s="829">
        <v>4255978</v>
      </c>
      <c r="BW110" s="829"/>
      <c r="BX110" s="829"/>
      <c r="BY110" s="829"/>
      <c r="BZ110" s="829"/>
      <c r="CA110" s="829">
        <v>3906054</v>
      </c>
      <c r="CB110" s="829"/>
      <c r="CC110" s="829"/>
      <c r="CD110" s="829"/>
      <c r="CE110" s="829"/>
      <c r="CF110" s="853">
        <v>110.1</v>
      </c>
      <c r="CG110" s="854"/>
      <c r="CH110" s="854"/>
      <c r="CI110" s="854"/>
      <c r="CJ110" s="854"/>
      <c r="CK110" s="913" t="s">
        <v>413</v>
      </c>
      <c r="CL110" s="806"/>
      <c r="CM110" s="847" t="s">
        <v>414</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121</v>
      </c>
      <c r="DH110" s="829"/>
      <c r="DI110" s="829"/>
      <c r="DJ110" s="829"/>
      <c r="DK110" s="829"/>
      <c r="DL110" s="829" t="s">
        <v>121</v>
      </c>
      <c r="DM110" s="829"/>
      <c r="DN110" s="829"/>
      <c r="DO110" s="829"/>
      <c r="DP110" s="829"/>
      <c r="DQ110" s="829" t="s">
        <v>121</v>
      </c>
      <c r="DR110" s="829"/>
      <c r="DS110" s="829"/>
      <c r="DT110" s="829"/>
      <c r="DU110" s="829"/>
      <c r="DV110" s="830" t="s">
        <v>121</v>
      </c>
      <c r="DW110" s="830"/>
      <c r="DX110" s="830"/>
      <c r="DY110" s="830"/>
      <c r="DZ110" s="831"/>
    </row>
    <row r="111" spans="1:131" s="212" customFormat="1" ht="26.25" customHeight="1" x14ac:dyDescent="0.15">
      <c r="A111" s="761" t="s">
        <v>415</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121</v>
      </c>
      <c r="AB111" s="906"/>
      <c r="AC111" s="906"/>
      <c r="AD111" s="906"/>
      <c r="AE111" s="907"/>
      <c r="AF111" s="908" t="s">
        <v>121</v>
      </c>
      <c r="AG111" s="906"/>
      <c r="AH111" s="906"/>
      <c r="AI111" s="906"/>
      <c r="AJ111" s="907"/>
      <c r="AK111" s="908" t="s">
        <v>121</v>
      </c>
      <c r="AL111" s="906"/>
      <c r="AM111" s="906"/>
      <c r="AN111" s="906"/>
      <c r="AO111" s="907"/>
      <c r="AP111" s="909" t="s">
        <v>121</v>
      </c>
      <c r="AQ111" s="910"/>
      <c r="AR111" s="910"/>
      <c r="AS111" s="910"/>
      <c r="AT111" s="911"/>
      <c r="AU111" s="919"/>
      <c r="AV111" s="920"/>
      <c r="AW111" s="920"/>
      <c r="AX111" s="920"/>
      <c r="AY111" s="920"/>
      <c r="AZ111" s="802" t="s">
        <v>416</v>
      </c>
      <c r="BA111" s="739"/>
      <c r="BB111" s="739"/>
      <c r="BC111" s="739"/>
      <c r="BD111" s="739"/>
      <c r="BE111" s="739"/>
      <c r="BF111" s="739"/>
      <c r="BG111" s="739"/>
      <c r="BH111" s="739"/>
      <c r="BI111" s="739"/>
      <c r="BJ111" s="739"/>
      <c r="BK111" s="739"/>
      <c r="BL111" s="739"/>
      <c r="BM111" s="739"/>
      <c r="BN111" s="739"/>
      <c r="BO111" s="739"/>
      <c r="BP111" s="740"/>
      <c r="BQ111" s="803" t="s">
        <v>121</v>
      </c>
      <c r="BR111" s="804"/>
      <c r="BS111" s="804"/>
      <c r="BT111" s="804"/>
      <c r="BU111" s="804"/>
      <c r="BV111" s="804" t="s">
        <v>121</v>
      </c>
      <c r="BW111" s="804"/>
      <c r="BX111" s="804"/>
      <c r="BY111" s="804"/>
      <c r="BZ111" s="804"/>
      <c r="CA111" s="804" t="s">
        <v>121</v>
      </c>
      <c r="CB111" s="804"/>
      <c r="CC111" s="804"/>
      <c r="CD111" s="804"/>
      <c r="CE111" s="804"/>
      <c r="CF111" s="862" t="s">
        <v>121</v>
      </c>
      <c r="CG111" s="863"/>
      <c r="CH111" s="863"/>
      <c r="CI111" s="863"/>
      <c r="CJ111" s="863"/>
      <c r="CK111" s="914"/>
      <c r="CL111" s="808"/>
      <c r="CM111" s="802" t="s">
        <v>417</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121</v>
      </c>
      <c r="DH111" s="804"/>
      <c r="DI111" s="804"/>
      <c r="DJ111" s="804"/>
      <c r="DK111" s="804"/>
      <c r="DL111" s="804" t="s">
        <v>121</v>
      </c>
      <c r="DM111" s="804"/>
      <c r="DN111" s="804"/>
      <c r="DO111" s="804"/>
      <c r="DP111" s="804"/>
      <c r="DQ111" s="804" t="s">
        <v>121</v>
      </c>
      <c r="DR111" s="804"/>
      <c r="DS111" s="804"/>
      <c r="DT111" s="804"/>
      <c r="DU111" s="804"/>
      <c r="DV111" s="781" t="s">
        <v>121</v>
      </c>
      <c r="DW111" s="781"/>
      <c r="DX111" s="781"/>
      <c r="DY111" s="781"/>
      <c r="DZ111" s="782"/>
    </row>
    <row r="112" spans="1:131" s="212" customFormat="1" ht="26.25" customHeight="1" x14ac:dyDescent="0.15">
      <c r="A112" s="899" t="s">
        <v>418</v>
      </c>
      <c r="B112" s="900"/>
      <c r="C112" s="739" t="s">
        <v>419</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121</v>
      </c>
      <c r="AB112" s="767"/>
      <c r="AC112" s="767"/>
      <c r="AD112" s="767"/>
      <c r="AE112" s="768"/>
      <c r="AF112" s="769" t="s">
        <v>121</v>
      </c>
      <c r="AG112" s="767"/>
      <c r="AH112" s="767"/>
      <c r="AI112" s="767"/>
      <c r="AJ112" s="768"/>
      <c r="AK112" s="769" t="s">
        <v>121</v>
      </c>
      <c r="AL112" s="767"/>
      <c r="AM112" s="767"/>
      <c r="AN112" s="767"/>
      <c r="AO112" s="768"/>
      <c r="AP112" s="811" t="s">
        <v>121</v>
      </c>
      <c r="AQ112" s="812"/>
      <c r="AR112" s="812"/>
      <c r="AS112" s="812"/>
      <c r="AT112" s="813"/>
      <c r="AU112" s="919"/>
      <c r="AV112" s="920"/>
      <c r="AW112" s="920"/>
      <c r="AX112" s="920"/>
      <c r="AY112" s="920"/>
      <c r="AZ112" s="802" t="s">
        <v>420</v>
      </c>
      <c r="BA112" s="739"/>
      <c r="BB112" s="739"/>
      <c r="BC112" s="739"/>
      <c r="BD112" s="739"/>
      <c r="BE112" s="739"/>
      <c r="BF112" s="739"/>
      <c r="BG112" s="739"/>
      <c r="BH112" s="739"/>
      <c r="BI112" s="739"/>
      <c r="BJ112" s="739"/>
      <c r="BK112" s="739"/>
      <c r="BL112" s="739"/>
      <c r="BM112" s="739"/>
      <c r="BN112" s="739"/>
      <c r="BO112" s="739"/>
      <c r="BP112" s="740"/>
      <c r="BQ112" s="803">
        <v>1638289</v>
      </c>
      <c r="BR112" s="804"/>
      <c r="BS112" s="804"/>
      <c r="BT112" s="804"/>
      <c r="BU112" s="804"/>
      <c r="BV112" s="804">
        <v>1484373</v>
      </c>
      <c r="BW112" s="804"/>
      <c r="BX112" s="804"/>
      <c r="BY112" s="804"/>
      <c r="BZ112" s="804"/>
      <c r="CA112" s="804">
        <v>1255907</v>
      </c>
      <c r="CB112" s="804"/>
      <c r="CC112" s="804"/>
      <c r="CD112" s="804"/>
      <c r="CE112" s="804"/>
      <c r="CF112" s="862">
        <v>35.4</v>
      </c>
      <c r="CG112" s="863"/>
      <c r="CH112" s="863"/>
      <c r="CI112" s="863"/>
      <c r="CJ112" s="863"/>
      <c r="CK112" s="914"/>
      <c r="CL112" s="808"/>
      <c r="CM112" s="802" t="s">
        <v>421</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121</v>
      </c>
      <c r="DH112" s="804"/>
      <c r="DI112" s="804"/>
      <c r="DJ112" s="804"/>
      <c r="DK112" s="804"/>
      <c r="DL112" s="804" t="s">
        <v>121</v>
      </c>
      <c r="DM112" s="804"/>
      <c r="DN112" s="804"/>
      <c r="DO112" s="804"/>
      <c r="DP112" s="804"/>
      <c r="DQ112" s="804" t="s">
        <v>121</v>
      </c>
      <c r="DR112" s="804"/>
      <c r="DS112" s="804"/>
      <c r="DT112" s="804"/>
      <c r="DU112" s="804"/>
      <c r="DV112" s="781" t="s">
        <v>121</v>
      </c>
      <c r="DW112" s="781"/>
      <c r="DX112" s="781"/>
      <c r="DY112" s="781"/>
      <c r="DZ112" s="782"/>
    </row>
    <row r="113" spans="1:130" s="212" customFormat="1" ht="26.25" customHeight="1" x14ac:dyDescent="0.15">
      <c r="A113" s="901"/>
      <c r="B113" s="902"/>
      <c r="C113" s="739" t="s">
        <v>422</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151382</v>
      </c>
      <c r="AB113" s="906"/>
      <c r="AC113" s="906"/>
      <c r="AD113" s="906"/>
      <c r="AE113" s="907"/>
      <c r="AF113" s="908">
        <v>137506</v>
      </c>
      <c r="AG113" s="906"/>
      <c r="AH113" s="906"/>
      <c r="AI113" s="906"/>
      <c r="AJ113" s="907"/>
      <c r="AK113" s="908">
        <v>111899</v>
      </c>
      <c r="AL113" s="906"/>
      <c r="AM113" s="906"/>
      <c r="AN113" s="906"/>
      <c r="AO113" s="907"/>
      <c r="AP113" s="909">
        <v>3.2</v>
      </c>
      <c r="AQ113" s="910"/>
      <c r="AR113" s="910"/>
      <c r="AS113" s="910"/>
      <c r="AT113" s="911"/>
      <c r="AU113" s="919"/>
      <c r="AV113" s="920"/>
      <c r="AW113" s="920"/>
      <c r="AX113" s="920"/>
      <c r="AY113" s="920"/>
      <c r="AZ113" s="802" t="s">
        <v>423</v>
      </c>
      <c r="BA113" s="739"/>
      <c r="BB113" s="739"/>
      <c r="BC113" s="739"/>
      <c r="BD113" s="739"/>
      <c r="BE113" s="739"/>
      <c r="BF113" s="739"/>
      <c r="BG113" s="739"/>
      <c r="BH113" s="739"/>
      <c r="BI113" s="739"/>
      <c r="BJ113" s="739"/>
      <c r="BK113" s="739"/>
      <c r="BL113" s="739"/>
      <c r="BM113" s="739"/>
      <c r="BN113" s="739"/>
      <c r="BO113" s="739"/>
      <c r="BP113" s="740"/>
      <c r="BQ113" s="803">
        <v>531514</v>
      </c>
      <c r="BR113" s="804"/>
      <c r="BS113" s="804"/>
      <c r="BT113" s="804"/>
      <c r="BU113" s="804"/>
      <c r="BV113" s="804">
        <v>499772</v>
      </c>
      <c r="BW113" s="804"/>
      <c r="BX113" s="804"/>
      <c r="BY113" s="804"/>
      <c r="BZ113" s="804"/>
      <c r="CA113" s="804">
        <v>471877</v>
      </c>
      <c r="CB113" s="804"/>
      <c r="CC113" s="804"/>
      <c r="CD113" s="804"/>
      <c r="CE113" s="804"/>
      <c r="CF113" s="862">
        <v>13.3</v>
      </c>
      <c r="CG113" s="863"/>
      <c r="CH113" s="863"/>
      <c r="CI113" s="863"/>
      <c r="CJ113" s="863"/>
      <c r="CK113" s="914"/>
      <c r="CL113" s="808"/>
      <c r="CM113" s="802" t="s">
        <v>424</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121</v>
      </c>
      <c r="DH113" s="767"/>
      <c r="DI113" s="767"/>
      <c r="DJ113" s="767"/>
      <c r="DK113" s="768"/>
      <c r="DL113" s="769" t="s">
        <v>121</v>
      </c>
      <c r="DM113" s="767"/>
      <c r="DN113" s="767"/>
      <c r="DO113" s="767"/>
      <c r="DP113" s="768"/>
      <c r="DQ113" s="769" t="s">
        <v>121</v>
      </c>
      <c r="DR113" s="767"/>
      <c r="DS113" s="767"/>
      <c r="DT113" s="767"/>
      <c r="DU113" s="768"/>
      <c r="DV113" s="811" t="s">
        <v>121</v>
      </c>
      <c r="DW113" s="812"/>
      <c r="DX113" s="812"/>
      <c r="DY113" s="812"/>
      <c r="DZ113" s="813"/>
    </row>
    <row r="114" spans="1:130" s="212" customFormat="1" ht="26.25" customHeight="1" x14ac:dyDescent="0.15">
      <c r="A114" s="901"/>
      <c r="B114" s="902"/>
      <c r="C114" s="739" t="s">
        <v>425</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51360</v>
      </c>
      <c r="AB114" s="767"/>
      <c r="AC114" s="767"/>
      <c r="AD114" s="767"/>
      <c r="AE114" s="768"/>
      <c r="AF114" s="769">
        <v>50359</v>
      </c>
      <c r="AG114" s="767"/>
      <c r="AH114" s="767"/>
      <c r="AI114" s="767"/>
      <c r="AJ114" s="768"/>
      <c r="AK114" s="769">
        <v>55268</v>
      </c>
      <c r="AL114" s="767"/>
      <c r="AM114" s="767"/>
      <c r="AN114" s="767"/>
      <c r="AO114" s="768"/>
      <c r="AP114" s="811">
        <v>1.6</v>
      </c>
      <c r="AQ114" s="812"/>
      <c r="AR114" s="812"/>
      <c r="AS114" s="812"/>
      <c r="AT114" s="813"/>
      <c r="AU114" s="919"/>
      <c r="AV114" s="920"/>
      <c r="AW114" s="920"/>
      <c r="AX114" s="920"/>
      <c r="AY114" s="920"/>
      <c r="AZ114" s="802" t="s">
        <v>426</v>
      </c>
      <c r="BA114" s="739"/>
      <c r="BB114" s="739"/>
      <c r="BC114" s="739"/>
      <c r="BD114" s="739"/>
      <c r="BE114" s="739"/>
      <c r="BF114" s="739"/>
      <c r="BG114" s="739"/>
      <c r="BH114" s="739"/>
      <c r="BI114" s="739"/>
      <c r="BJ114" s="739"/>
      <c r="BK114" s="739"/>
      <c r="BL114" s="739"/>
      <c r="BM114" s="739"/>
      <c r="BN114" s="739"/>
      <c r="BO114" s="739"/>
      <c r="BP114" s="740"/>
      <c r="BQ114" s="803">
        <v>734371</v>
      </c>
      <c r="BR114" s="804"/>
      <c r="BS114" s="804"/>
      <c r="BT114" s="804"/>
      <c r="BU114" s="804"/>
      <c r="BV114" s="804">
        <v>727056</v>
      </c>
      <c r="BW114" s="804"/>
      <c r="BX114" s="804"/>
      <c r="BY114" s="804"/>
      <c r="BZ114" s="804"/>
      <c r="CA114" s="804">
        <v>716783</v>
      </c>
      <c r="CB114" s="804"/>
      <c r="CC114" s="804"/>
      <c r="CD114" s="804"/>
      <c r="CE114" s="804"/>
      <c r="CF114" s="862">
        <v>20.2</v>
      </c>
      <c r="CG114" s="863"/>
      <c r="CH114" s="863"/>
      <c r="CI114" s="863"/>
      <c r="CJ114" s="863"/>
      <c r="CK114" s="914"/>
      <c r="CL114" s="808"/>
      <c r="CM114" s="802" t="s">
        <v>427</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121</v>
      </c>
      <c r="DH114" s="767"/>
      <c r="DI114" s="767"/>
      <c r="DJ114" s="767"/>
      <c r="DK114" s="768"/>
      <c r="DL114" s="769" t="s">
        <v>121</v>
      </c>
      <c r="DM114" s="767"/>
      <c r="DN114" s="767"/>
      <c r="DO114" s="767"/>
      <c r="DP114" s="768"/>
      <c r="DQ114" s="769" t="s">
        <v>121</v>
      </c>
      <c r="DR114" s="767"/>
      <c r="DS114" s="767"/>
      <c r="DT114" s="767"/>
      <c r="DU114" s="768"/>
      <c r="DV114" s="811" t="s">
        <v>121</v>
      </c>
      <c r="DW114" s="812"/>
      <c r="DX114" s="812"/>
      <c r="DY114" s="812"/>
      <c r="DZ114" s="813"/>
    </row>
    <row r="115" spans="1:130" s="212" customFormat="1" ht="26.25" customHeight="1" x14ac:dyDescent="0.15">
      <c r="A115" s="901"/>
      <c r="B115" s="902"/>
      <c r="C115" s="739" t="s">
        <v>428</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121</v>
      </c>
      <c r="AB115" s="906"/>
      <c r="AC115" s="906"/>
      <c r="AD115" s="906"/>
      <c r="AE115" s="907"/>
      <c r="AF115" s="908" t="s">
        <v>121</v>
      </c>
      <c r="AG115" s="906"/>
      <c r="AH115" s="906"/>
      <c r="AI115" s="906"/>
      <c r="AJ115" s="907"/>
      <c r="AK115" s="908" t="s">
        <v>121</v>
      </c>
      <c r="AL115" s="906"/>
      <c r="AM115" s="906"/>
      <c r="AN115" s="906"/>
      <c r="AO115" s="907"/>
      <c r="AP115" s="909" t="s">
        <v>121</v>
      </c>
      <c r="AQ115" s="910"/>
      <c r="AR115" s="910"/>
      <c r="AS115" s="910"/>
      <c r="AT115" s="911"/>
      <c r="AU115" s="919"/>
      <c r="AV115" s="920"/>
      <c r="AW115" s="920"/>
      <c r="AX115" s="920"/>
      <c r="AY115" s="920"/>
      <c r="AZ115" s="802" t="s">
        <v>429</v>
      </c>
      <c r="BA115" s="739"/>
      <c r="BB115" s="739"/>
      <c r="BC115" s="739"/>
      <c r="BD115" s="739"/>
      <c r="BE115" s="739"/>
      <c r="BF115" s="739"/>
      <c r="BG115" s="739"/>
      <c r="BH115" s="739"/>
      <c r="BI115" s="739"/>
      <c r="BJ115" s="739"/>
      <c r="BK115" s="739"/>
      <c r="BL115" s="739"/>
      <c r="BM115" s="739"/>
      <c r="BN115" s="739"/>
      <c r="BO115" s="739"/>
      <c r="BP115" s="740"/>
      <c r="BQ115" s="803" t="s">
        <v>121</v>
      </c>
      <c r="BR115" s="804"/>
      <c r="BS115" s="804"/>
      <c r="BT115" s="804"/>
      <c r="BU115" s="804"/>
      <c r="BV115" s="804" t="s">
        <v>121</v>
      </c>
      <c r="BW115" s="804"/>
      <c r="BX115" s="804"/>
      <c r="BY115" s="804"/>
      <c r="BZ115" s="804"/>
      <c r="CA115" s="804" t="s">
        <v>121</v>
      </c>
      <c r="CB115" s="804"/>
      <c r="CC115" s="804"/>
      <c r="CD115" s="804"/>
      <c r="CE115" s="804"/>
      <c r="CF115" s="862" t="s">
        <v>121</v>
      </c>
      <c r="CG115" s="863"/>
      <c r="CH115" s="863"/>
      <c r="CI115" s="863"/>
      <c r="CJ115" s="863"/>
      <c r="CK115" s="914"/>
      <c r="CL115" s="808"/>
      <c r="CM115" s="802" t="s">
        <v>430</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121</v>
      </c>
      <c r="DH115" s="767"/>
      <c r="DI115" s="767"/>
      <c r="DJ115" s="767"/>
      <c r="DK115" s="768"/>
      <c r="DL115" s="769" t="s">
        <v>121</v>
      </c>
      <c r="DM115" s="767"/>
      <c r="DN115" s="767"/>
      <c r="DO115" s="767"/>
      <c r="DP115" s="768"/>
      <c r="DQ115" s="769" t="s">
        <v>121</v>
      </c>
      <c r="DR115" s="767"/>
      <c r="DS115" s="767"/>
      <c r="DT115" s="767"/>
      <c r="DU115" s="768"/>
      <c r="DV115" s="811" t="s">
        <v>121</v>
      </c>
      <c r="DW115" s="812"/>
      <c r="DX115" s="812"/>
      <c r="DY115" s="812"/>
      <c r="DZ115" s="813"/>
    </row>
    <row r="116" spans="1:130" s="212" customFormat="1" ht="26.25" customHeight="1" x14ac:dyDescent="0.15">
      <c r="A116" s="903"/>
      <c r="B116" s="904"/>
      <c r="C116" s="826" t="s">
        <v>431</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121</v>
      </c>
      <c r="AB116" s="767"/>
      <c r="AC116" s="767"/>
      <c r="AD116" s="767"/>
      <c r="AE116" s="768"/>
      <c r="AF116" s="769" t="s">
        <v>121</v>
      </c>
      <c r="AG116" s="767"/>
      <c r="AH116" s="767"/>
      <c r="AI116" s="767"/>
      <c r="AJ116" s="768"/>
      <c r="AK116" s="769" t="s">
        <v>121</v>
      </c>
      <c r="AL116" s="767"/>
      <c r="AM116" s="767"/>
      <c r="AN116" s="767"/>
      <c r="AO116" s="768"/>
      <c r="AP116" s="811" t="s">
        <v>121</v>
      </c>
      <c r="AQ116" s="812"/>
      <c r="AR116" s="812"/>
      <c r="AS116" s="812"/>
      <c r="AT116" s="813"/>
      <c r="AU116" s="919"/>
      <c r="AV116" s="920"/>
      <c r="AW116" s="920"/>
      <c r="AX116" s="920"/>
      <c r="AY116" s="920"/>
      <c r="AZ116" s="896" t="s">
        <v>432</v>
      </c>
      <c r="BA116" s="897"/>
      <c r="BB116" s="897"/>
      <c r="BC116" s="897"/>
      <c r="BD116" s="897"/>
      <c r="BE116" s="897"/>
      <c r="BF116" s="897"/>
      <c r="BG116" s="897"/>
      <c r="BH116" s="897"/>
      <c r="BI116" s="897"/>
      <c r="BJ116" s="897"/>
      <c r="BK116" s="897"/>
      <c r="BL116" s="897"/>
      <c r="BM116" s="897"/>
      <c r="BN116" s="897"/>
      <c r="BO116" s="897"/>
      <c r="BP116" s="898"/>
      <c r="BQ116" s="803" t="s">
        <v>121</v>
      </c>
      <c r="BR116" s="804"/>
      <c r="BS116" s="804"/>
      <c r="BT116" s="804"/>
      <c r="BU116" s="804"/>
      <c r="BV116" s="804" t="s">
        <v>121</v>
      </c>
      <c r="BW116" s="804"/>
      <c r="BX116" s="804"/>
      <c r="BY116" s="804"/>
      <c r="BZ116" s="804"/>
      <c r="CA116" s="804" t="s">
        <v>121</v>
      </c>
      <c r="CB116" s="804"/>
      <c r="CC116" s="804"/>
      <c r="CD116" s="804"/>
      <c r="CE116" s="804"/>
      <c r="CF116" s="862" t="s">
        <v>121</v>
      </c>
      <c r="CG116" s="863"/>
      <c r="CH116" s="863"/>
      <c r="CI116" s="863"/>
      <c r="CJ116" s="863"/>
      <c r="CK116" s="914"/>
      <c r="CL116" s="808"/>
      <c r="CM116" s="802" t="s">
        <v>433</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121</v>
      </c>
      <c r="DH116" s="767"/>
      <c r="DI116" s="767"/>
      <c r="DJ116" s="767"/>
      <c r="DK116" s="768"/>
      <c r="DL116" s="769" t="s">
        <v>121</v>
      </c>
      <c r="DM116" s="767"/>
      <c r="DN116" s="767"/>
      <c r="DO116" s="767"/>
      <c r="DP116" s="768"/>
      <c r="DQ116" s="769" t="s">
        <v>121</v>
      </c>
      <c r="DR116" s="767"/>
      <c r="DS116" s="767"/>
      <c r="DT116" s="767"/>
      <c r="DU116" s="768"/>
      <c r="DV116" s="811" t="s">
        <v>121</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434</v>
      </c>
      <c r="Z117" s="884"/>
      <c r="AA117" s="889">
        <v>803803</v>
      </c>
      <c r="AB117" s="890"/>
      <c r="AC117" s="890"/>
      <c r="AD117" s="890"/>
      <c r="AE117" s="891"/>
      <c r="AF117" s="892">
        <v>759756</v>
      </c>
      <c r="AG117" s="890"/>
      <c r="AH117" s="890"/>
      <c r="AI117" s="890"/>
      <c r="AJ117" s="891"/>
      <c r="AK117" s="892">
        <v>686870</v>
      </c>
      <c r="AL117" s="890"/>
      <c r="AM117" s="890"/>
      <c r="AN117" s="890"/>
      <c r="AO117" s="891"/>
      <c r="AP117" s="893"/>
      <c r="AQ117" s="894"/>
      <c r="AR117" s="894"/>
      <c r="AS117" s="894"/>
      <c r="AT117" s="895"/>
      <c r="AU117" s="919"/>
      <c r="AV117" s="920"/>
      <c r="AW117" s="920"/>
      <c r="AX117" s="920"/>
      <c r="AY117" s="920"/>
      <c r="AZ117" s="850" t="s">
        <v>435</v>
      </c>
      <c r="BA117" s="851"/>
      <c r="BB117" s="851"/>
      <c r="BC117" s="851"/>
      <c r="BD117" s="851"/>
      <c r="BE117" s="851"/>
      <c r="BF117" s="851"/>
      <c r="BG117" s="851"/>
      <c r="BH117" s="851"/>
      <c r="BI117" s="851"/>
      <c r="BJ117" s="851"/>
      <c r="BK117" s="851"/>
      <c r="BL117" s="851"/>
      <c r="BM117" s="851"/>
      <c r="BN117" s="851"/>
      <c r="BO117" s="851"/>
      <c r="BP117" s="852"/>
      <c r="BQ117" s="803" t="s">
        <v>121</v>
      </c>
      <c r="BR117" s="804"/>
      <c r="BS117" s="804"/>
      <c r="BT117" s="804"/>
      <c r="BU117" s="804"/>
      <c r="BV117" s="804" t="s">
        <v>121</v>
      </c>
      <c r="BW117" s="804"/>
      <c r="BX117" s="804"/>
      <c r="BY117" s="804"/>
      <c r="BZ117" s="804"/>
      <c r="CA117" s="804" t="s">
        <v>121</v>
      </c>
      <c r="CB117" s="804"/>
      <c r="CC117" s="804"/>
      <c r="CD117" s="804"/>
      <c r="CE117" s="804"/>
      <c r="CF117" s="862" t="s">
        <v>121</v>
      </c>
      <c r="CG117" s="863"/>
      <c r="CH117" s="863"/>
      <c r="CI117" s="863"/>
      <c r="CJ117" s="863"/>
      <c r="CK117" s="914"/>
      <c r="CL117" s="808"/>
      <c r="CM117" s="802" t="s">
        <v>436</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121</v>
      </c>
      <c r="DH117" s="767"/>
      <c r="DI117" s="767"/>
      <c r="DJ117" s="767"/>
      <c r="DK117" s="768"/>
      <c r="DL117" s="769" t="s">
        <v>121</v>
      </c>
      <c r="DM117" s="767"/>
      <c r="DN117" s="767"/>
      <c r="DO117" s="767"/>
      <c r="DP117" s="768"/>
      <c r="DQ117" s="769" t="s">
        <v>121</v>
      </c>
      <c r="DR117" s="767"/>
      <c r="DS117" s="767"/>
      <c r="DT117" s="767"/>
      <c r="DU117" s="768"/>
      <c r="DV117" s="811" t="s">
        <v>121</v>
      </c>
      <c r="DW117" s="812"/>
      <c r="DX117" s="812"/>
      <c r="DY117" s="812"/>
      <c r="DZ117" s="813"/>
    </row>
    <row r="118" spans="1:130" s="212" customFormat="1" ht="26.25" customHeight="1" x14ac:dyDescent="0.15">
      <c r="A118" s="882" t="s">
        <v>410</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407</v>
      </c>
      <c r="AB118" s="883"/>
      <c r="AC118" s="883"/>
      <c r="AD118" s="883"/>
      <c r="AE118" s="884"/>
      <c r="AF118" s="885" t="s">
        <v>408</v>
      </c>
      <c r="AG118" s="883"/>
      <c r="AH118" s="883"/>
      <c r="AI118" s="883"/>
      <c r="AJ118" s="884"/>
      <c r="AK118" s="885" t="s">
        <v>294</v>
      </c>
      <c r="AL118" s="883"/>
      <c r="AM118" s="883"/>
      <c r="AN118" s="883"/>
      <c r="AO118" s="884"/>
      <c r="AP118" s="886" t="s">
        <v>409</v>
      </c>
      <c r="AQ118" s="887"/>
      <c r="AR118" s="887"/>
      <c r="AS118" s="887"/>
      <c r="AT118" s="888"/>
      <c r="AU118" s="919"/>
      <c r="AV118" s="920"/>
      <c r="AW118" s="920"/>
      <c r="AX118" s="920"/>
      <c r="AY118" s="920"/>
      <c r="AZ118" s="825" t="s">
        <v>437</v>
      </c>
      <c r="BA118" s="826"/>
      <c r="BB118" s="826"/>
      <c r="BC118" s="826"/>
      <c r="BD118" s="826"/>
      <c r="BE118" s="826"/>
      <c r="BF118" s="826"/>
      <c r="BG118" s="826"/>
      <c r="BH118" s="826"/>
      <c r="BI118" s="826"/>
      <c r="BJ118" s="826"/>
      <c r="BK118" s="826"/>
      <c r="BL118" s="826"/>
      <c r="BM118" s="826"/>
      <c r="BN118" s="826"/>
      <c r="BO118" s="826"/>
      <c r="BP118" s="827"/>
      <c r="BQ118" s="866" t="s">
        <v>121</v>
      </c>
      <c r="BR118" s="832"/>
      <c r="BS118" s="832"/>
      <c r="BT118" s="832"/>
      <c r="BU118" s="832"/>
      <c r="BV118" s="832" t="s">
        <v>121</v>
      </c>
      <c r="BW118" s="832"/>
      <c r="BX118" s="832"/>
      <c r="BY118" s="832"/>
      <c r="BZ118" s="832"/>
      <c r="CA118" s="832" t="s">
        <v>121</v>
      </c>
      <c r="CB118" s="832"/>
      <c r="CC118" s="832"/>
      <c r="CD118" s="832"/>
      <c r="CE118" s="832"/>
      <c r="CF118" s="862" t="s">
        <v>121</v>
      </c>
      <c r="CG118" s="863"/>
      <c r="CH118" s="863"/>
      <c r="CI118" s="863"/>
      <c r="CJ118" s="863"/>
      <c r="CK118" s="914"/>
      <c r="CL118" s="808"/>
      <c r="CM118" s="802" t="s">
        <v>438</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121</v>
      </c>
      <c r="DH118" s="767"/>
      <c r="DI118" s="767"/>
      <c r="DJ118" s="767"/>
      <c r="DK118" s="768"/>
      <c r="DL118" s="769" t="s">
        <v>121</v>
      </c>
      <c r="DM118" s="767"/>
      <c r="DN118" s="767"/>
      <c r="DO118" s="767"/>
      <c r="DP118" s="768"/>
      <c r="DQ118" s="769" t="s">
        <v>121</v>
      </c>
      <c r="DR118" s="767"/>
      <c r="DS118" s="767"/>
      <c r="DT118" s="767"/>
      <c r="DU118" s="768"/>
      <c r="DV118" s="811" t="s">
        <v>121</v>
      </c>
      <c r="DW118" s="812"/>
      <c r="DX118" s="812"/>
      <c r="DY118" s="812"/>
      <c r="DZ118" s="813"/>
    </row>
    <row r="119" spans="1:130" s="212" customFormat="1" ht="26.25" customHeight="1" x14ac:dyDescent="0.15">
      <c r="A119" s="805" t="s">
        <v>413</v>
      </c>
      <c r="B119" s="806"/>
      <c r="C119" s="847" t="s">
        <v>414</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121</v>
      </c>
      <c r="AB119" s="876"/>
      <c r="AC119" s="876"/>
      <c r="AD119" s="876"/>
      <c r="AE119" s="877"/>
      <c r="AF119" s="878" t="s">
        <v>121</v>
      </c>
      <c r="AG119" s="876"/>
      <c r="AH119" s="876"/>
      <c r="AI119" s="876"/>
      <c r="AJ119" s="877"/>
      <c r="AK119" s="878" t="s">
        <v>121</v>
      </c>
      <c r="AL119" s="876"/>
      <c r="AM119" s="876"/>
      <c r="AN119" s="876"/>
      <c r="AO119" s="877"/>
      <c r="AP119" s="879" t="s">
        <v>121</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439</v>
      </c>
      <c r="BP119" s="865"/>
      <c r="BQ119" s="866">
        <v>7562430</v>
      </c>
      <c r="BR119" s="832"/>
      <c r="BS119" s="832"/>
      <c r="BT119" s="832"/>
      <c r="BU119" s="832"/>
      <c r="BV119" s="832">
        <v>6967179</v>
      </c>
      <c r="BW119" s="832"/>
      <c r="BX119" s="832"/>
      <c r="BY119" s="832"/>
      <c r="BZ119" s="832"/>
      <c r="CA119" s="832">
        <v>6350621</v>
      </c>
      <c r="CB119" s="832"/>
      <c r="CC119" s="832"/>
      <c r="CD119" s="832"/>
      <c r="CE119" s="832"/>
      <c r="CF119" s="735"/>
      <c r="CG119" s="736"/>
      <c r="CH119" s="736"/>
      <c r="CI119" s="736"/>
      <c r="CJ119" s="821"/>
      <c r="CK119" s="915"/>
      <c r="CL119" s="810"/>
      <c r="CM119" s="825" t="s">
        <v>440</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121</v>
      </c>
      <c r="DH119" s="751"/>
      <c r="DI119" s="751"/>
      <c r="DJ119" s="751"/>
      <c r="DK119" s="752"/>
      <c r="DL119" s="753" t="s">
        <v>121</v>
      </c>
      <c r="DM119" s="751"/>
      <c r="DN119" s="751"/>
      <c r="DO119" s="751"/>
      <c r="DP119" s="752"/>
      <c r="DQ119" s="753" t="s">
        <v>121</v>
      </c>
      <c r="DR119" s="751"/>
      <c r="DS119" s="751"/>
      <c r="DT119" s="751"/>
      <c r="DU119" s="752"/>
      <c r="DV119" s="835" t="s">
        <v>121</v>
      </c>
      <c r="DW119" s="836"/>
      <c r="DX119" s="836"/>
      <c r="DY119" s="836"/>
      <c r="DZ119" s="837"/>
    </row>
    <row r="120" spans="1:130" s="212" customFormat="1" ht="26.25" customHeight="1" x14ac:dyDescent="0.15">
      <c r="A120" s="807"/>
      <c r="B120" s="808"/>
      <c r="C120" s="802" t="s">
        <v>417</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121</v>
      </c>
      <c r="AB120" s="767"/>
      <c r="AC120" s="767"/>
      <c r="AD120" s="767"/>
      <c r="AE120" s="768"/>
      <c r="AF120" s="769" t="s">
        <v>121</v>
      </c>
      <c r="AG120" s="767"/>
      <c r="AH120" s="767"/>
      <c r="AI120" s="767"/>
      <c r="AJ120" s="768"/>
      <c r="AK120" s="769" t="s">
        <v>121</v>
      </c>
      <c r="AL120" s="767"/>
      <c r="AM120" s="767"/>
      <c r="AN120" s="767"/>
      <c r="AO120" s="768"/>
      <c r="AP120" s="811" t="s">
        <v>121</v>
      </c>
      <c r="AQ120" s="812"/>
      <c r="AR120" s="812"/>
      <c r="AS120" s="812"/>
      <c r="AT120" s="813"/>
      <c r="AU120" s="867" t="s">
        <v>441</v>
      </c>
      <c r="AV120" s="868"/>
      <c r="AW120" s="868"/>
      <c r="AX120" s="868"/>
      <c r="AY120" s="869"/>
      <c r="AZ120" s="847" t="s">
        <v>442</v>
      </c>
      <c r="BA120" s="795"/>
      <c r="BB120" s="795"/>
      <c r="BC120" s="795"/>
      <c r="BD120" s="795"/>
      <c r="BE120" s="795"/>
      <c r="BF120" s="795"/>
      <c r="BG120" s="795"/>
      <c r="BH120" s="795"/>
      <c r="BI120" s="795"/>
      <c r="BJ120" s="795"/>
      <c r="BK120" s="795"/>
      <c r="BL120" s="795"/>
      <c r="BM120" s="795"/>
      <c r="BN120" s="795"/>
      <c r="BO120" s="795"/>
      <c r="BP120" s="796"/>
      <c r="BQ120" s="848">
        <v>3592520</v>
      </c>
      <c r="BR120" s="829"/>
      <c r="BS120" s="829"/>
      <c r="BT120" s="829"/>
      <c r="BU120" s="829"/>
      <c r="BV120" s="829">
        <v>4182466</v>
      </c>
      <c r="BW120" s="829"/>
      <c r="BX120" s="829"/>
      <c r="BY120" s="829"/>
      <c r="BZ120" s="829"/>
      <c r="CA120" s="829">
        <v>4224625</v>
      </c>
      <c r="CB120" s="829"/>
      <c r="CC120" s="829"/>
      <c r="CD120" s="829"/>
      <c r="CE120" s="829"/>
      <c r="CF120" s="853">
        <v>119.1</v>
      </c>
      <c r="CG120" s="854"/>
      <c r="CH120" s="854"/>
      <c r="CI120" s="854"/>
      <c r="CJ120" s="854"/>
      <c r="CK120" s="855" t="s">
        <v>443</v>
      </c>
      <c r="CL120" s="839"/>
      <c r="CM120" s="839"/>
      <c r="CN120" s="839"/>
      <c r="CO120" s="840"/>
      <c r="CP120" s="859" t="s">
        <v>444</v>
      </c>
      <c r="CQ120" s="860"/>
      <c r="CR120" s="860"/>
      <c r="CS120" s="860"/>
      <c r="CT120" s="860"/>
      <c r="CU120" s="860"/>
      <c r="CV120" s="860"/>
      <c r="CW120" s="860"/>
      <c r="CX120" s="860"/>
      <c r="CY120" s="860"/>
      <c r="CZ120" s="860"/>
      <c r="DA120" s="860"/>
      <c r="DB120" s="860"/>
      <c r="DC120" s="860"/>
      <c r="DD120" s="860"/>
      <c r="DE120" s="860"/>
      <c r="DF120" s="861"/>
      <c r="DG120" s="848">
        <v>1630110</v>
      </c>
      <c r="DH120" s="829"/>
      <c r="DI120" s="829"/>
      <c r="DJ120" s="829"/>
      <c r="DK120" s="829"/>
      <c r="DL120" s="829">
        <v>1477539</v>
      </c>
      <c r="DM120" s="829"/>
      <c r="DN120" s="829"/>
      <c r="DO120" s="829"/>
      <c r="DP120" s="829"/>
      <c r="DQ120" s="829">
        <v>1247985</v>
      </c>
      <c r="DR120" s="829"/>
      <c r="DS120" s="829"/>
      <c r="DT120" s="829"/>
      <c r="DU120" s="829"/>
      <c r="DV120" s="830">
        <v>35.200000000000003</v>
      </c>
      <c r="DW120" s="830"/>
      <c r="DX120" s="830"/>
      <c r="DY120" s="830"/>
      <c r="DZ120" s="831"/>
    </row>
    <row r="121" spans="1:130" s="212" customFormat="1" ht="26.25" customHeight="1" x14ac:dyDescent="0.15">
      <c r="A121" s="807"/>
      <c r="B121" s="808"/>
      <c r="C121" s="850" t="s">
        <v>445</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121</v>
      </c>
      <c r="AB121" s="767"/>
      <c r="AC121" s="767"/>
      <c r="AD121" s="767"/>
      <c r="AE121" s="768"/>
      <c r="AF121" s="769" t="s">
        <v>121</v>
      </c>
      <c r="AG121" s="767"/>
      <c r="AH121" s="767"/>
      <c r="AI121" s="767"/>
      <c r="AJ121" s="768"/>
      <c r="AK121" s="769" t="s">
        <v>121</v>
      </c>
      <c r="AL121" s="767"/>
      <c r="AM121" s="767"/>
      <c r="AN121" s="767"/>
      <c r="AO121" s="768"/>
      <c r="AP121" s="811" t="s">
        <v>121</v>
      </c>
      <c r="AQ121" s="812"/>
      <c r="AR121" s="812"/>
      <c r="AS121" s="812"/>
      <c r="AT121" s="813"/>
      <c r="AU121" s="870"/>
      <c r="AV121" s="871"/>
      <c r="AW121" s="871"/>
      <c r="AX121" s="871"/>
      <c r="AY121" s="872"/>
      <c r="AZ121" s="802" t="s">
        <v>446</v>
      </c>
      <c r="BA121" s="739"/>
      <c r="BB121" s="739"/>
      <c r="BC121" s="739"/>
      <c r="BD121" s="739"/>
      <c r="BE121" s="739"/>
      <c r="BF121" s="739"/>
      <c r="BG121" s="739"/>
      <c r="BH121" s="739"/>
      <c r="BI121" s="739"/>
      <c r="BJ121" s="739"/>
      <c r="BK121" s="739"/>
      <c r="BL121" s="739"/>
      <c r="BM121" s="739"/>
      <c r="BN121" s="739"/>
      <c r="BO121" s="739"/>
      <c r="BP121" s="740"/>
      <c r="BQ121" s="803">
        <v>42657</v>
      </c>
      <c r="BR121" s="804"/>
      <c r="BS121" s="804"/>
      <c r="BT121" s="804"/>
      <c r="BU121" s="804"/>
      <c r="BV121" s="804">
        <v>39247</v>
      </c>
      <c r="BW121" s="804"/>
      <c r="BX121" s="804"/>
      <c r="BY121" s="804"/>
      <c r="BZ121" s="804"/>
      <c r="CA121" s="804">
        <v>35825</v>
      </c>
      <c r="CB121" s="804"/>
      <c r="CC121" s="804"/>
      <c r="CD121" s="804"/>
      <c r="CE121" s="804"/>
      <c r="CF121" s="862">
        <v>1</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v>8179</v>
      </c>
      <c r="DH121" s="804"/>
      <c r="DI121" s="804"/>
      <c r="DJ121" s="804"/>
      <c r="DK121" s="804"/>
      <c r="DL121" s="804">
        <v>6834</v>
      </c>
      <c r="DM121" s="804"/>
      <c r="DN121" s="804"/>
      <c r="DO121" s="804"/>
      <c r="DP121" s="804"/>
      <c r="DQ121" s="804">
        <v>7922</v>
      </c>
      <c r="DR121" s="804"/>
      <c r="DS121" s="804"/>
      <c r="DT121" s="804"/>
      <c r="DU121" s="804"/>
      <c r="DV121" s="781">
        <v>0.2</v>
      </c>
      <c r="DW121" s="781"/>
      <c r="DX121" s="781"/>
      <c r="DY121" s="781"/>
      <c r="DZ121" s="782"/>
    </row>
    <row r="122" spans="1:130" s="212" customFormat="1" ht="26.25" customHeight="1" x14ac:dyDescent="0.15">
      <c r="A122" s="807"/>
      <c r="B122" s="808"/>
      <c r="C122" s="802" t="s">
        <v>427</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121</v>
      </c>
      <c r="AB122" s="767"/>
      <c r="AC122" s="767"/>
      <c r="AD122" s="767"/>
      <c r="AE122" s="768"/>
      <c r="AF122" s="769" t="s">
        <v>121</v>
      </c>
      <c r="AG122" s="767"/>
      <c r="AH122" s="767"/>
      <c r="AI122" s="767"/>
      <c r="AJ122" s="768"/>
      <c r="AK122" s="769" t="s">
        <v>121</v>
      </c>
      <c r="AL122" s="767"/>
      <c r="AM122" s="767"/>
      <c r="AN122" s="767"/>
      <c r="AO122" s="768"/>
      <c r="AP122" s="811" t="s">
        <v>121</v>
      </c>
      <c r="AQ122" s="812"/>
      <c r="AR122" s="812"/>
      <c r="AS122" s="812"/>
      <c r="AT122" s="813"/>
      <c r="AU122" s="870"/>
      <c r="AV122" s="871"/>
      <c r="AW122" s="871"/>
      <c r="AX122" s="871"/>
      <c r="AY122" s="872"/>
      <c r="AZ122" s="825" t="s">
        <v>447</v>
      </c>
      <c r="BA122" s="826"/>
      <c r="BB122" s="826"/>
      <c r="BC122" s="826"/>
      <c r="BD122" s="826"/>
      <c r="BE122" s="826"/>
      <c r="BF122" s="826"/>
      <c r="BG122" s="826"/>
      <c r="BH122" s="826"/>
      <c r="BI122" s="826"/>
      <c r="BJ122" s="826"/>
      <c r="BK122" s="826"/>
      <c r="BL122" s="826"/>
      <c r="BM122" s="826"/>
      <c r="BN122" s="826"/>
      <c r="BO122" s="826"/>
      <c r="BP122" s="827"/>
      <c r="BQ122" s="866">
        <v>4743027</v>
      </c>
      <c r="BR122" s="832"/>
      <c r="BS122" s="832"/>
      <c r="BT122" s="832"/>
      <c r="BU122" s="832"/>
      <c r="BV122" s="832">
        <v>4401474</v>
      </c>
      <c r="BW122" s="832"/>
      <c r="BX122" s="832"/>
      <c r="BY122" s="832"/>
      <c r="BZ122" s="832"/>
      <c r="CA122" s="832">
        <v>3931815</v>
      </c>
      <c r="CB122" s="832"/>
      <c r="CC122" s="832"/>
      <c r="CD122" s="832"/>
      <c r="CE122" s="832"/>
      <c r="CF122" s="833">
        <v>110.9</v>
      </c>
      <c r="CG122" s="834"/>
      <c r="CH122" s="834"/>
      <c r="CI122" s="834"/>
      <c r="CJ122" s="834"/>
      <c r="CK122" s="856"/>
      <c r="CL122" s="842"/>
      <c r="CM122" s="842"/>
      <c r="CN122" s="842"/>
      <c r="CO122" s="843"/>
      <c r="CP122" s="822"/>
      <c r="CQ122" s="823"/>
      <c r="CR122" s="823"/>
      <c r="CS122" s="823"/>
      <c r="CT122" s="823"/>
      <c r="CU122" s="823"/>
      <c r="CV122" s="823"/>
      <c r="CW122" s="823"/>
      <c r="CX122" s="823"/>
      <c r="CY122" s="823"/>
      <c r="CZ122" s="823"/>
      <c r="DA122" s="823"/>
      <c r="DB122" s="823"/>
      <c r="DC122" s="823"/>
      <c r="DD122" s="823"/>
      <c r="DE122" s="823"/>
      <c r="DF122" s="824"/>
      <c r="DG122" s="803"/>
      <c r="DH122" s="804"/>
      <c r="DI122" s="804"/>
      <c r="DJ122" s="804"/>
      <c r="DK122" s="804"/>
      <c r="DL122" s="804"/>
      <c r="DM122" s="804"/>
      <c r="DN122" s="804"/>
      <c r="DO122" s="804"/>
      <c r="DP122" s="804"/>
      <c r="DQ122" s="804"/>
      <c r="DR122" s="804"/>
      <c r="DS122" s="804"/>
      <c r="DT122" s="804"/>
      <c r="DU122" s="804"/>
      <c r="DV122" s="781"/>
      <c r="DW122" s="781"/>
      <c r="DX122" s="781"/>
      <c r="DY122" s="781"/>
      <c r="DZ122" s="782"/>
    </row>
    <row r="123" spans="1:130" s="212" customFormat="1" ht="26.25" customHeight="1" x14ac:dyDescent="0.15">
      <c r="A123" s="807"/>
      <c r="B123" s="808"/>
      <c r="C123" s="802" t="s">
        <v>433</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121</v>
      </c>
      <c r="AB123" s="767"/>
      <c r="AC123" s="767"/>
      <c r="AD123" s="767"/>
      <c r="AE123" s="768"/>
      <c r="AF123" s="769" t="s">
        <v>121</v>
      </c>
      <c r="AG123" s="767"/>
      <c r="AH123" s="767"/>
      <c r="AI123" s="767"/>
      <c r="AJ123" s="768"/>
      <c r="AK123" s="769" t="s">
        <v>121</v>
      </c>
      <c r="AL123" s="767"/>
      <c r="AM123" s="767"/>
      <c r="AN123" s="767"/>
      <c r="AO123" s="768"/>
      <c r="AP123" s="811" t="s">
        <v>121</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448</v>
      </c>
      <c r="BP123" s="865"/>
      <c r="BQ123" s="819">
        <v>8378204</v>
      </c>
      <c r="BR123" s="820"/>
      <c r="BS123" s="820"/>
      <c r="BT123" s="820"/>
      <c r="BU123" s="820"/>
      <c r="BV123" s="820">
        <v>8623187</v>
      </c>
      <c r="BW123" s="820"/>
      <c r="BX123" s="820"/>
      <c r="BY123" s="820"/>
      <c r="BZ123" s="820"/>
      <c r="CA123" s="820">
        <v>8192265</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
      <c r="A124" s="807"/>
      <c r="B124" s="808"/>
      <c r="C124" s="802" t="s">
        <v>436</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121</v>
      </c>
      <c r="AB124" s="767"/>
      <c r="AC124" s="767"/>
      <c r="AD124" s="767"/>
      <c r="AE124" s="768"/>
      <c r="AF124" s="769" t="s">
        <v>121</v>
      </c>
      <c r="AG124" s="767"/>
      <c r="AH124" s="767"/>
      <c r="AI124" s="767"/>
      <c r="AJ124" s="768"/>
      <c r="AK124" s="769" t="s">
        <v>121</v>
      </c>
      <c r="AL124" s="767"/>
      <c r="AM124" s="767"/>
      <c r="AN124" s="767"/>
      <c r="AO124" s="768"/>
      <c r="AP124" s="811" t="s">
        <v>121</v>
      </c>
      <c r="AQ124" s="812"/>
      <c r="AR124" s="812"/>
      <c r="AS124" s="812"/>
      <c r="AT124" s="813"/>
      <c r="AU124" s="814" t="s">
        <v>449</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121</v>
      </c>
      <c r="BR124" s="818"/>
      <c r="BS124" s="818"/>
      <c r="BT124" s="818"/>
      <c r="BU124" s="818"/>
      <c r="BV124" s="818" t="s">
        <v>121</v>
      </c>
      <c r="BW124" s="818"/>
      <c r="BX124" s="818"/>
      <c r="BY124" s="818"/>
      <c r="BZ124" s="818"/>
      <c r="CA124" s="818" t="s">
        <v>121</v>
      </c>
      <c r="CB124" s="818"/>
      <c r="CC124" s="818"/>
      <c r="CD124" s="818"/>
      <c r="CE124" s="818"/>
      <c r="CF124" s="713"/>
      <c r="CG124" s="714"/>
      <c r="CH124" s="714"/>
      <c r="CI124" s="714"/>
      <c r="CJ124" s="849"/>
      <c r="CK124" s="857"/>
      <c r="CL124" s="857"/>
      <c r="CM124" s="857"/>
      <c r="CN124" s="857"/>
      <c r="CO124" s="858"/>
      <c r="CP124" s="822" t="s">
        <v>450</v>
      </c>
      <c r="CQ124" s="823"/>
      <c r="CR124" s="823"/>
      <c r="CS124" s="823"/>
      <c r="CT124" s="823"/>
      <c r="CU124" s="823"/>
      <c r="CV124" s="823"/>
      <c r="CW124" s="823"/>
      <c r="CX124" s="823"/>
      <c r="CY124" s="823"/>
      <c r="CZ124" s="823"/>
      <c r="DA124" s="823"/>
      <c r="DB124" s="823"/>
      <c r="DC124" s="823"/>
      <c r="DD124" s="823"/>
      <c r="DE124" s="823"/>
      <c r="DF124" s="824"/>
      <c r="DG124" s="750" t="s">
        <v>121</v>
      </c>
      <c r="DH124" s="751"/>
      <c r="DI124" s="751"/>
      <c r="DJ124" s="751"/>
      <c r="DK124" s="752"/>
      <c r="DL124" s="753" t="s">
        <v>121</v>
      </c>
      <c r="DM124" s="751"/>
      <c r="DN124" s="751"/>
      <c r="DO124" s="751"/>
      <c r="DP124" s="752"/>
      <c r="DQ124" s="753" t="s">
        <v>121</v>
      </c>
      <c r="DR124" s="751"/>
      <c r="DS124" s="751"/>
      <c r="DT124" s="751"/>
      <c r="DU124" s="752"/>
      <c r="DV124" s="835" t="s">
        <v>121</v>
      </c>
      <c r="DW124" s="836"/>
      <c r="DX124" s="836"/>
      <c r="DY124" s="836"/>
      <c r="DZ124" s="837"/>
    </row>
    <row r="125" spans="1:130" s="212" customFormat="1" ht="26.25" customHeight="1" x14ac:dyDescent="0.15">
      <c r="A125" s="807"/>
      <c r="B125" s="808"/>
      <c r="C125" s="802" t="s">
        <v>438</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121</v>
      </c>
      <c r="AB125" s="767"/>
      <c r="AC125" s="767"/>
      <c r="AD125" s="767"/>
      <c r="AE125" s="768"/>
      <c r="AF125" s="769" t="s">
        <v>121</v>
      </c>
      <c r="AG125" s="767"/>
      <c r="AH125" s="767"/>
      <c r="AI125" s="767"/>
      <c r="AJ125" s="768"/>
      <c r="AK125" s="769" t="s">
        <v>121</v>
      </c>
      <c r="AL125" s="767"/>
      <c r="AM125" s="767"/>
      <c r="AN125" s="767"/>
      <c r="AO125" s="768"/>
      <c r="AP125" s="811" t="s">
        <v>121</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451</v>
      </c>
      <c r="CL125" s="839"/>
      <c r="CM125" s="839"/>
      <c r="CN125" s="839"/>
      <c r="CO125" s="840"/>
      <c r="CP125" s="847" t="s">
        <v>452</v>
      </c>
      <c r="CQ125" s="795"/>
      <c r="CR125" s="795"/>
      <c r="CS125" s="795"/>
      <c r="CT125" s="795"/>
      <c r="CU125" s="795"/>
      <c r="CV125" s="795"/>
      <c r="CW125" s="795"/>
      <c r="CX125" s="795"/>
      <c r="CY125" s="795"/>
      <c r="CZ125" s="795"/>
      <c r="DA125" s="795"/>
      <c r="DB125" s="795"/>
      <c r="DC125" s="795"/>
      <c r="DD125" s="795"/>
      <c r="DE125" s="795"/>
      <c r="DF125" s="796"/>
      <c r="DG125" s="848" t="s">
        <v>121</v>
      </c>
      <c r="DH125" s="829"/>
      <c r="DI125" s="829"/>
      <c r="DJ125" s="829"/>
      <c r="DK125" s="829"/>
      <c r="DL125" s="829" t="s">
        <v>121</v>
      </c>
      <c r="DM125" s="829"/>
      <c r="DN125" s="829"/>
      <c r="DO125" s="829"/>
      <c r="DP125" s="829"/>
      <c r="DQ125" s="829" t="s">
        <v>121</v>
      </c>
      <c r="DR125" s="829"/>
      <c r="DS125" s="829"/>
      <c r="DT125" s="829"/>
      <c r="DU125" s="829"/>
      <c r="DV125" s="830" t="s">
        <v>121</v>
      </c>
      <c r="DW125" s="830"/>
      <c r="DX125" s="830"/>
      <c r="DY125" s="830"/>
      <c r="DZ125" s="831"/>
    </row>
    <row r="126" spans="1:130" s="212" customFormat="1" ht="26.25" customHeight="1" thickBot="1" x14ac:dyDescent="0.2">
      <c r="A126" s="807"/>
      <c r="B126" s="808"/>
      <c r="C126" s="802" t="s">
        <v>440</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121</v>
      </c>
      <c r="AB126" s="767"/>
      <c r="AC126" s="767"/>
      <c r="AD126" s="767"/>
      <c r="AE126" s="768"/>
      <c r="AF126" s="769" t="s">
        <v>121</v>
      </c>
      <c r="AG126" s="767"/>
      <c r="AH126" s="767"/>
      <c r="AI126" s="767"/>
      <c r="AJ126" s="768"/>
      <c r="AK126" s="769" t="s">
        <v>121</v>
      </c>
      <c r="AL126" s="767"/>
      <c r="AM126" s="767"/>
      <c r="AN126" s="767"/>
      <c r="AO126" s="768"/>
      <c r="AP126" s="811" t="s">
        <v>121</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453</v>
      </c>
      <c r="CQ126" s="739"/>
      <c r="CR126" s="739"/>
      <c r="CS126" s="739"/>
      <c r="CT126" s="739"/>
      <c r="CU126" s="739"/>
      <c r="CV126" s="739"/>
      <c r="CW126" s="739"/>
      <c r="CX126" s="739"/>
      <c r="CY126" s="739"/>
      <c r="CZ126" s="739"/>
      <c r="DA126" s="739"/>
      <c r="DB126" s="739"/>
      <c r="DC126" s="739"/>
      <c r="DD126" s="739"/>
      <c r="DE126" s="739"/>
      <c r="DF126" s="740"/>
      <c r="DG126" s="803" t="s">
        <v>121</v>
      </c>
      <c r="DH126" s="804"/>
      <c r="DI126" s="804"/>
      <c r="DJ126" s="804"/>
      <c r="DK126" s="804"/>
      <c r="DL126" s="804" t="s">
        <v>121</v>
      </c>
      <c r="DM126" s="804"/>
      <c r="DN126" s="804"/>
      <c r="DO126" s="804"/>
      <c r="DP126" s="804"/>
      <c r="DQ126" s="804" t="s">
        <v>121</v>
      </c>
      <c r="DR126" s="804"/>
      <c r="DS126" s="804"/>
      <c r="DT126" s="804"/>
      <c r="DU126" s="804"/>
      <c r="DV126" s="781" t="s">
        <v>121</v>
      </c>
      <c r="DW126" s="781"/>
      <c r="DX126" s="781"/>
      <c r="DY126" s="781"/>
      <c r="DZ126" s="782"/>
    </row>
    <row r="127" spans="1:130" s="212" customFormat="1" ht="26.25" customHeight="1" x14ac:dyDescent="0.15">
      <c r="A127" s="809"/>
      <c r="B127" s="810"/>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121</v>
      </c>
      <c r="AB127" s="767"/>
      <c r="AC127" s="767"/>
      <c r="AD127" s="767"/>
      <c r="AE127" s="768"/>
      <c r="AF127" s="769" t="s">
        <v>121</v>
      </c>
      <c r="AG127" s="767"/>
      <c r="AH127" s="767"/>
      <c r="AI127" s="767"/>
      <c r="AJ127" s="768"/>
      <c r="AK127" s="769" t="s">
        <v>121</v>
      </c>
      <c r="AL127" s="767"/>
      <c r="AM127" s="767"/>
      <c r="AN127" s="767"/>
      <c r="AO127" s="768"/>
      <c r="AP127" s="811" t="s">
        <v>121</v>
      </c>
      <c r="AQ127" s="812"/>
      <c r="AR127" s="812"/>
      <c r="AS127" s="812"/>
      <c r="AT127" s="813"/>
      <c r="AU127" s="214"/>
      <c r="AV127" s="214"/>
      <c r="AW127" s="214"/>
      <c r="AX127" s="828" t="s">
        <v>455</v>
      </c>
      <c r="AY127" s="799"/>
      <c r="AZ127" s="799"/>
      <c r="BA127" s="799"/>
      <c r="BB127" s="799"/>
      <c r="BC127" s="799"/>
      <c r="BD127" s="799"/>
      <c r="BE127" s="800"/>
      <c r="BF127" s="798" t="s">
        <v>456</v>
      </c>
      <c r="BG127" s="799"/>
      <c r="BH127" s="799"/>
      <c r="BI127" s="799"/>
      <c r="BJ127" s="799"/>
      <c r="BK127" s="799"/>
      <c r="BL127" s="800"/>
      <c r="BM127" s="798" t="s">
        <v>457</v>
      </c>
      <c r="BN127" s="799"/>
      <c r="BO127" s="799"/>
      <c r="BP127" s="799"/>
      <c r="BQ127" s="799"/>
      <c r="BR127" s="799"/>
      <c r="BS127" s="800"/>
      <c r="BT127" s="798" t="s">
        <v>458</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459</v>
      </c>
      <c r="CQ127" s="739"/>
      <c r="CR127" s="739"/>
      <c r="CS127" s="739"/>
      <c r="CT127" s="739"/>
      <c r="CU127" s="739"/>
      <c r="CV127" s="739"/>
      <c r="CW127" s="739"/>
      <c r="CX127" s="739"/>
      <c r="CY127" s="739"/>
      <c r="CZ127" s="739"/>
      <c r="DA127" s="739"/>
      <c r="DB127" s="739"/>
      <c r="DC127" s="739"/>
      <c r="DD127" s="739"/>
      <c r="DE127" s="739"/>
      <c r="DF127" s="740"/>
      <c r="DG127" s="803" t="s">
        <v>121</v>
      </c>
      <c r="DH127" s="804"/>
      <c r="DI127" s="804"/>
      <c r="DJ127" s="804"/>
      <c r="DK127" s="804"/>
      <c r="DL127" s="804" t="s">
        <v>121</v>
      </c>
      <c r="DM127" s="804"/>
      <c r="DN127" s="804"/>
      <c r="DO127" s="804"/>
      <c r="DP127" s="804"/>
      <c r="DQ127" s="804" t="s">
        <v>121</v>
      </c>
      <c r="DR127" s="804"/>
      <c r="DS127" s="804"/>
      <c r="DT127" s="804"/>
      <c r="DU127" s="804"/>
      <c r="DV127" s="781" t="s">
        <v>121</v>
      </c>
      <c r="DW127" s="781"/>
      <c r="DX127" s="781"/>
      <c r="DY127" s="781"/>
      <c r="DZ127" s="782"/>
    </row>
    <row r="128" spans="1:130" s="212" customFormat="1" ht="26.25" customHeight="1" thickBot="1" x14ac:dyDescent="0.2">
      <c r="A128" s="783" t="s">
        <v>460</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461</v>
      </c>
      <c r="X128" s="785"/>
      <c r="Y128" s="785"/>
      <c r="Z128" s="786"/>
      <c r="AA128" s="787">
        <v>6013</v>
      </c>
      <c r="AB128" s="788"/>
      <c r="AC128" s="788"/>
      <c r="AD128" s="788"/>
      <c r="AE128" s="789"/>
      <c r="AF128" s="790">
        <v>674</v>
      </c>
      <c r="AG128" s="788"/>
      <c r="AH128" s="788"/>
      <c r="AI128" s="788"/>
      <c r="AJ128" s="789"/>
      <c r="AK128" s="790">
        <v>5459</v>
      </c>
      <c r="AL128" s="788"/>
      <c r="AM128" s="788"/>
      <c r="AN128" s="788"/>
      <c r="AO128" s="789"/>
      <c r="AP128" s="791"/>
      <c r="AQ128" s="792"/>
      <c r="AR128" s="792"/>
      <c r="AS128" s="792"/>
      <c r="AT128" s="793"/>
      <c r="AU128" s="214"/>
      <c r="AV128" s="214"/>
      <c r="AW128" s="214"/>
      <c r="AX128" s="794" t="s">
        <v>462</v>
      </c>
      <c r="AY128" s="795"/>
      <c r="AZ128" s="795"/>
      <c r="BA128" s="795"/>
      <c r="BB128" s="795"/>
      <c r="BC128" s="795"/>
      <c r="BD128" s="795"/>
      <c r="BE128" s="796"/>
      <c r="BF128" s="773" t="s">
        <v>121</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463</v>
      </c>
      <c r="CQ128" s="717"/>
      <c r="CR128" s="717"/>
      <c r="CS128" s="717"/>
      <c r="CT128" s="717"/>
      <c r="CU128" s="717"/>
      <c r="CV128" s="717"/>
      <c r="CW128" s="717"/>
      <c r="CX128" s="717"/>
      <c r="CY128" s="717"/>
      <c r="CZ128" s="717"/>
      <c r="DA128" s="717"/>
      <c r="DB128" s="717"/>
      <c r="DC128" s="717"/>
      <c r="DD128" s="717"/>
      <c r="DE128" s="717"/>
      <c r="DF128" s="718"/>
      <c r="DG128" s="777" t="s">
        <v>121</v>
      </c>
      <c r="DH128" s="778"/>
      <c r="DI128" s="778"/>
      <c r="DJ128" s="778"/>
      <c r="DK128" s="778"/>
      <c r="DL128" s="778" t="s">
        <v>121</v>
      </c>
      <c r="DM128" s="778"/>
      <c r="DN128" s="778"/>
      <c r="DO128" s="778"/>
      <c r="DP128" s="778"/>
      <c r="DQ128" s="778" t="s">
        <v>121</v>
      </c>
      <c r="DR128" s="778"/>
      <c r="DS128" s="778"/>
      <c r="DT128" s="778"/>
      <c r="DU128" s="778"/>
      <c r="DV128" s="779" t="s">
        <v>121</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464</v>
      </c>
      <c r="X129" s="764"/>
      <c r="Y129" s="764"/>
      <c r="Z129" s="765"/>
      <c r="AA129" s="766">
        <v>3852460</v>
      </c>
      <c r="AB129" s="767"/>
      <c r="AC129" s="767"/>
      <c r="AD129" s="767"/>
      <c r="AE129" s="768"/>
      <c r="AF129" s="769">
        <v>3877696</v>
      </c>
      <c r="AG129" s="767"/>
      <c r="AH129" s="767"/>
      <c r="AI129" s="767"/>
      <c r="AJ129" s="768"/>
      <c r="AK129" s="769">
        <v>3959250</v>
      </c>
      <c r="AL129" s="767"/>
      <c r="AM129" s="767"/>
      <c r="AN129" s="767"/>
      <c r="AO129" s="768"/>
      <c r="AP129" s="770"/>
      <c r="AQ129" s="771"/>
      <c r="AR129" s="771"/>
      <c r="AS129" s="771"/>
      <c r="AT129" s="772"/>
      <c r="AU129" s="215"/>
      <c r="AV129" s="215"/>
      <c r="AW129" s="215"/>
      <c r="AX129" s="738" t="s">
        <v>465</v>
      </c>
      <c r="AY129" s="739"/>
      <c r="AZ129" s="739"/>
      <c r="BA129" s="739"/>
      <c r="BB129" s="739"/>
      <c r="BC129" s="739"/>
      <c r="BD129" s="739"/>
      <c r="BE129" s="740"/>
      <c r="BF129" s="757" t="s">
        <v>121</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466</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467</v>
      </c>
      <c r="X130" s="764"/>
      <c r="Y130" s="764"/>
      <c r="Z130" s="765"/>
      <c r="AA130" s="766">
        <v>418674</v>
      </c>
      <c r="AB130" s="767"/>
      <c r="AC130" s="767"/>
      <c r="AD130" s="767"/>
      <c r="AE130" s="768"/>
      <c r="AF130" s="769">
        <v>411869</v>
      </c>
      <c r="AG130" s="767"/>
      <c r="AH130" s="767"/>
      <c r="AI130" s="767"/>
      <c r="AJ130" s="768"/>
      <c r="AK130" s="769">
        <v>412536</v>
      </c>
      <c r="AL130" s="767"/>
      <c r="AM130" s="767"/>
      <c r="AN130" s="767"/>
      <c r="AO130" s="768"/>
      <c r="AP130" s="770"/>
      <c r="AQ130" s="771"/>
      <c r="AR130" s="771"/>
      <c r="AS130" s="771"/>
      <c r="AT130" s="772"/>
      <c r="AU130" s="215"/>
      <c r="AV130" s="215"/>
      <c r="AW130" s="215"/>
      <c r="AX130" s="738" t="s">
        <v>468</v>
      </c>
      <c r="AY130" s="739"/>
      <c r="AZ130" s="739"/>
      <c r="BA130" s="739"/>
      <c r="BB130" s="739"/>
      <c r="BC130" s="739"/>
      <c r="BD130" s="739"/>
      <c r="BE130" s="740"/>
      <c r="BF130" s="741">
        <v>9.5</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3433786</v>
      </c>
      <c r="AB131" s="751"/>
      <c r="AC131" s="751"/>
      <c r="AD131" s="751"/>
      <c r="AE131" s="752"/>
      <c r="AF131" s="753">
        <v>3465827</v>
      </c>
      <c r="AG131" s="751"/>
      <c r="AH131" s="751"/>
      <c r="AI131" s="751"/>
      <c r="AJ131" s="752"/>
      <c r="AK131" s="753">
        <v>3546714</v>
      </c>
      <c r="AL131" s="751"/>
      <c r="AM131" s="751"/>
      <c r="AN131" s="751"/>
      <c r="AO131" s="752"/>
      <c r="AP131" s="754"/>
      <c r="AQ131" s="755"/>
      <c r="AR131" s="755"/>
      <c r="AS131" s="755"/>
      <c r="AT131" s="756"/>
      <c r="AU131" s="215"/>
      <c r="AV131" s="215"/>
      <c r="AW131" s="215"/>
      <c r="AX131" s="716" t="s">
        <v>470</v>
      </c>
      <c r="AY131" s="717"/>
      <c r="AZ131" s="717"/>
      <c r="BA131" s="717"/>
      <c r="BB131" s="717"/>
      <c r="BC131" s="717"/>
      <c r="BD131" s="717"/>
      <c r="BE131" s="718"/>
      <c r="BF131" s="719" t="s">
        <v>121</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471</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472</v>
      </c>
      <c r="W132" s="729"/>
      <c r="X132" s="729"/>
      <c r="Y132" s="729"/>
      <c r="Z132" s="730"/>
      <c r="AA132" s="731">
        <v>11.04075793</v>
      </c>
      <c r="AB132" s="732"/>
      <c r="AC132" s="732"/>
      <c r="AD132" s="732"/>
      <c r="AE132" s="733"/>
      <c r="AF132" s="734">
        <v>10.018186139999999</v>
      </c>
      <c r="AG132" s="732"/>
      <c r="AH132" s="732"/>
      <c r="AI132" s="732"/>
      <c r="AJ132" s="733"/>
      <c r="AK132" s="734">
        <v>7.5809608559999999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473</v>
      </c>
      <c r="W133" s="708"/>
      <c r="X133" s="708"/>
      <c r="Y133" s="708"/>
      <c r="Z133" s="709"/>
      <c r="AA133" s="710">
        <v>10.3</v>
      </c>
      <c r="AB133" s="711"/>
      <c r="AC133" s="711"/>
      <c r="AD133" s="711"/>
      <c r="AE133" s="712"/>
      <c r="AF133" s="710">
        <v>10.1</v>
      </c>
      <c r="AG133" s="711"/>
      <c r="AH133" s="711"/>
      <c r="AI133" s="711"/>
      <c r="AJ133" s="712"/>
      <c r="AK133" s="710">
        <v>9.5</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CIJTQXuuBzHlKT9CSD9ZsPLXx8a2Qp4bG0UkkKTWUnj2U1bIzQgu/aDRvh9j30+0eB3tnklB3pkU+QLAUvUPlw==" saltValue="rgbOSQb1TJaFZ3t8ZRH93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Z28" zoomScale="85" zoomScaleNormal="85" zoomScaleSheetLayoutView="85" workbookViewId="0">
      <selection activeCell="DM19" sqref="DM19"/>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474</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BlNbv89N8F5AuaJk+oc72FdDtfXkeRkpr8O8jPPjcWMw3y8xsufTUTSnF30aJZS9v3pV9HBrEJv5LN5i7TGfyA==" saltValue="m9bAmHtF5TDRng6tQ0Js5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LEi6NpC85PRhgPrfKIhPg/6b+ycDyGZ2z2SIXhEsoi2xaa9m/a2p2x2+keJv9SWtFLfEBqFZXrSwVxL0c65Fg==" saltValue="8Blv9FRKcHhJpKQPGoUaU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476</v>
      </c>
      <c r="AL6" s="248"/>
      <c r="AM6" s="248"/>
      <c r="AN6" s="248"/>
    </row>
    <row r="7" spans="1:46" ht="13.5" customHeight="1" x14ac:dyDescent="0.15">
      <c r="A7" s="247"/>
      <c r="AK7" s="250"/>
      <c r="AL7" s="251"/>
      <c r="AM7" s="251"/>
      <c r="AN7" s="252"/>
      <c r="AO7" s="1105" t="s">
        <v>477</v>
      </c>
      <c r="AP7" s="253"/>
      <c r="AQ7" s="254" t="s">
        <v>478</v>
      </c>
      <c r="AR7" s="255"/>
    </row>
    <row r="8" spans="1:46" x14ac:dyDescent="0.15">
      <c r="A8" s="247"/>
      <c r="AK8" s="256"/>
      <c r="AL8" s="257"/>
      <c r="AM8" s="257"/>
      <c r="AN8" s="258"/>
      <c r="AO8" s="1106"/>
      <c r="AP8" s="259" t="s">
        <v>479</v>
      </c>
      <c r="AQ8" s="260" t="s">
        <v>480</v>
      </c>
      <c r="AR8" s="261" t="s">
        <v>481</v>
      </c>
    </row>
    <row r="9" spans="1:46" x14ac:dyDescent="0.15">
      <c r="A9" s="247"/>
      <c r="AK9" s="1117" t="s">
        <v>482</v>
      </c>
      <c r="AL9" s="1118"/>
      <c r="AM9" s="1118"/>
      <c r="AN9" s="1119"/>
      <c r="AO9" s="262">
        <v>1175334</v>
      </c>
      <c r="AP9" s="262">
        <v>88080</v>
      </c>
      <c r="AQ9" s="263">
        <v>120794</v>
      </c>
      <c r="AR9" s="264">
        <v>-27.1</v>
      </c>
    </row>
    <row r="10" spans="1:46" ht="13.5" customHeight="1" x14ac:dyDescent="0.15">
      <c r="A10" s="247"/>
      <c r="AK10" s="1117" t="s">
        <v>483</v>
      </c>
      <c r="AL10" s="1118"/>
      <c r="AM10" s="1118"/>
      <c r="AN10" s="1119"/>
      <c r="AO10" s="265">
        <v>6963</v>
      </c>
      <c r="AP10" s="265">
        <v>522</v>
      </c>
      <c r="AQ10" s="266">
        <v>16294</v>
      </c>
      <c r="AR10" s="267">
        <v>-96.8</v>
      </c>
    </row>
    <row r="11" spans="1:46" ht="13.5" customHeight="1" x14ac:dyDescent="0.15">
      <c r="A11" s="247"/>
      <c r="AK11" s="1117" t="s">
        <v>484</v>
      </c>
      <c r="AL11" s="1118"/>
      <c r="AM11" s="1118"/>
      <c r="AN11" s="1119"/>
      <c r="AO11" s="265" t="s">
        <v>485</v>
      </c>
      <c r="AP11" s="265" t="s">
        <v>485</v>
      </c>
      <c r="AQ11" s="266">
        <v>1928</v>
      </c>
      <c r="AR11" s="267" t="s">
        <v>485</v>
      </c>
    </row>
    <row r="12" spans="1:46" ht="13.5" customHeight="1" x14ac:dyDescent="0.15">
      <c r="A12" s="247"/>
      <c r="AK12" s="1117" t="s">
        <v>486</v>
      </c>
      <c r="AL12" s="1118"/>
      <c r="AM12" s="1118"/>
      <c r="AN12" s="1119"/>
      <c r="AO12" s="265" t="s">
        <v>485</v>
      </c>
      <c r="AP12" s="265" t="s">
        <v>485</v>
      </c>
      <c r="AQ12" s="266">
        <v>20</v>
      </c>
      <c r="AR12" s="267" t="s">
        <v>485</v>
      </c>
    </row>
    <row r="13" spans="1:46" ht="13.5" customHeight="1" x14ac:dyDescent="0.15">
      <c r="A13" s="247"/>
      <c r="AK13" s="1117" t="s">
        <v>487</v>
      </c>
      <c r="AL13" s="1118"/>
      <c r="AM13" s="1118"/>
      <c r="AN13" s="1119"/>
      <c r="AO13" s="265">
        <v>61550</v>
      </c>
      <c r="AP13" s="265">
        <v>4613</v>
      </c>
      <c r="AQ13" s="266">
        <v>4630</v>
      </c>
      <c r="AR13" s="267">
        <v>-0.4</v>
      </c>
    </row>
    <row r="14" spans="1:46" ht="13.5" customHeight="1" x14ac:dyDescent="0.15">
      <c r="A14" s="247"/>
      <c r="AK14" s="1117" t="s">
        <v>488</v>
      </c>
      <c r="AL14" s="1118"/>
      <c r="AM14" s="1118"/>
      <c r="AN14" s="1119"/>
      <c r="AO14" s="265">
        <v>4845</v>
      </c>
      <c r="AP14" s="265">
        <v>363</v>
      </c>
      <c r="AQ14" s="266">
        <v>2459</v>
      </c>
      <c r="AR14" s="267">
        <v>-85.2</v>
      </c>
    </row>
    <row r="15" spans="1:46" ht="13.5" customHeight="1" x14ac:dyDescent="0.15">
      <c r="A15" s="247"/>
      <c r="AK15" s="1120" t="s">
        <v>489</v>
      </c>
      <c r="AL15" s="1121"/>
      <c r="AM15" s="1121"/>
      <c r="AN15" s="1122"/>
      <c r="AO15" s="265">
        <v>-76899</v>
      </c>
      <c r="AP15" s="265">
        <v>-5763</v>
      </c>
      <c r="AQ15" s="266">
        <v>-7108</v>
      </c>
      <c r="AR15" s="267">
        <v>-18.899999999999999</v>
      </c>
    </row>
    <row r="16" spans="1:46" x14ac:dyDescent="0.15">
      <c r="A16" s="247"/>
      <c r="AK16" s="1120" t="s">
        <v>177</v>
      </c>
      <c r="AL16" s="1121"/>
      <c r="AM16" s="1121"/>
      <c r="AN16" s="1122"/>
      <c r="AO16" s="265">
        <v>1171793</v>
      </c>
      <c r="AP16" s="265">
        <v>87814</v>
      </c>
      <c r="AQ16" s="266">
        <v>139017</v>
      </c>
      <c r="AR16" s="267">
        <v>-36.799999999999997</v>
      </c>
    </row>
    <row r="17" spans="1:46" x14ac:dyDescent="0.15">
      <c r="A17" s="247"/>
    </row>
    <row r="18" spans="1:46" x14ac:dyDescent="0.15">
      <c r="A18" s="247"/>
      <c r="AQ18" s="268"/>
      <c r="AR18" s="268"/>
    </row>
    <row r="19" spans="1:46" x14ac:dyDescent="0.15">
      <c r="A19" s="247"/>
      <c r="AK19" s="243" t="s">
        <v>490</v>
      </c>
    </row>
    <row r="20" spans="1:46" x14ac:dyDescent="0.15">
      <c r="A20" s="247"/>
      <c r="AK20" s="269"/>
      <c r="AL20" s="270"/>
      <c r="AM20" s="270"/>
      <c r="AN20" s="271"/>
      <c r="AO20" s="272" t="s">
        <v>491</v>
      </c>
      <c r="AP20" s="273" t="s">
        <v>492</v>
      </c>
      <c r="AQ20" s="274" t="s">
        <v>493</v>
      </c>
      <c r="AR20" s="275"/>
    </row>
    <row r="21" spans="1:46" s="248" customFormat="1" x14ac:dyDescent="0.15">
      <c r="A21" s="276"/>
      <c r="AK21" s="1123" t="s">
        <v>494</v>
      </c>
      <c r="AL21" s="1124"/>
      <c r="AM21" s="1124"/>
      <c r="AN21" s="1125"/>
      <c r="AO21" s="277">
        <v>8.24</v>
      </c>
      <c r="AP21" s="278">
        <v>11.1</v>
      </c>
      <c r="AQ21" s="279">
        <v>-2.86</v>
      </c>
      <c r="AS21" s="280"/>
      <c r="AT21" s="276"/>
    </row>
    <row r="22" spans="1:46" s="248" customFormat="1" x14ac:dyDescent="0.15">
      <c r="A22" s="276"/>
      <c r="AK22" s="1123" t="s">
        <v>495</v>
      </c>
      <c r="AL22" s="1124"/>
      <c r="AM22" s="1124"/>
      <c r="AN22" s="1125"/>
      <c r="AO22" s="281">
        <v>98.3</v>
      </c>
      <c r="AP22" s="282">
        <v>96.5</v>
      </c>
      <c r="AQ22" s="283">
        <v>1.8</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498</v>
      </c>
      <c r="AL29" s="248"/>
      <c r="AM29" s="248"/>
      <c r="AN29" s="248"/>
      <c r="AS29" s="290"/>
    </row>
    <row r="30" spans="1:46" ht="13.5" customHeight="1" x14ac:dyDescent="0.15">
      <c r="A30" s="247"/>
      <c r="AK30" s="250"/>
      <c r="AL30" s="251"/>
      <c r="AM30" s="251"/>
      <c r="AN30" s="252"/>
      <c r="AO30" s="1105" t="s">
        <v>477</v>
      </c>
      <c r="AP30" s="253"/>
      <c r="AQ30" s="254" t="s">
        <v>478</v>
      </c>
      <c r="AR30" s="255"/>
    </row>
    <row r="31" spans="1:46" x14ac:dyDescent="0.15">
      <c r="A31" s="247"/>
      <c r="AK31" s="256"/>
      <c r="AL31" s="257"/>
      <c r="AM31" s="257"/>
      <c r="AN31" s="258"/>
      <c r="AO31" s="1106"/>
      <c r="AP31" s="259" t="s">
        <v>479</v>
      </c>
      <c r="AQ31" s="260" t="s">
        <v>480</v>
      </c>
      <c r="AR31" s="261" t="s">
        <v>481</v>
      </c>
    </row>
    <row r="32" spans="1:46" ht="27" customHeight="1" x14ac:dyDescent="0.15">
      <c r="A32" s="247"/>
      <c r="AK32" s="1107" t="s">
        <v>499</v>
      </c>
      <c r="AL32" s="1108"/>
      <c r="AM32" s="1108"/>
      <c r="AN32" s="1109"/>
      <c r="AO32" s="291">
        <v>519703</v>
      </c>
      <c r="AP32" s="291">
        <v>38947</v>
      </c>
      <c r="AQ32" s="292">
        <v>62408</v>
      </c>
      <c r="AR32" s="293">
        <v>-37.6</v>
      </c>
    </row>
    <row r="33" spans="1:46" ht="13.5" customHeight="1" x14ac:dyDescent="0.15">
      <c r="A33" s="247"/>
      <c r="AK33" s="1107" t="s">
        <v>500</v>
      </c>
      <c r="AL33" s="1108"/>
      <c r="AM33" s="1108"/>
      <c r="AN33" s="1109"/>
      <c r="AO33" s="291" t="s">
        <v>485</v>
      </c>
      <c r="AP33" s="291" t="s">
        <v>485</v>
      </c>
      <c r="AQ33" s="292" t="s">
        <v>485</v>
      </c>
      <c r="AR33" s="293" t="s">
        <v>485</v>
      </c>
    </row>
    <row r="34" spans="1:46" ht="27" customHeight="1" x14ac:dyDescent="0.15">
      <c r="A34" s="247"/>
      <c r="AK34" s="1107" t="s">
        <v>501</v>
      </c>
      <c r="AL34" s="1108"/>
      <c r="AM34" s="1108"/>
      <c r="AN34" s="1109"/>
      <c r="AO34" s="291" t="s">
        <v>485</v>
      </c>
      <c r="AP34" s="291" t="s">
        <v>485</v>
      </c>
      <c r="AQ34" s="292">
        <v>4</v>
      </c>
      <c r="AR34" s="293" t="s">
        <v>485</v>
      </c>
    </row>
    <row r="35" spans="1:46" ht="27" customHeight="1" x14ac:dyDescent="0.15">
      <c r="A35" s="247"/>
      <c r="AK35" s="1107" t="s">
        <v>502</v>
      </c>
      <c r="AL35" s="1108"/>
      <c r="AM35" s="1108"/>
      <c r="AN35" s="1109"/>
      <c r="AO35" s="291">
        <v>111899</v>
      </c>
      <c r="AP35" s="291">
        <v>8386</v>
      </c>
      <c r="AQ35" s="292">
        <v>14219</v>
      </c>
      <c r="AR35" s="293">
        <v>-41</v>
      </c>
    </row>
    <row r="36" spans="1:46" ht="27" customHeight="1" x14ac:dyDescent="0.15">
      <c r="A36" s="247"/>
      <c r="AK36" s="1107" t="s">
        <v>503</v>
      </c>
      <c r="AL36" s="1108"/>
      <c r="AM36" s="1108"/>
      <c r="AN36" s="1109"/>
      <c r="AO36" s="291">
        <v>55268</v>
      </c>
      <c r="AP36" s="291">
        <v>4142</v>
      </c>
      <c r="AQ36" s="292">
        <v>4004</v>
      </c>
      <c r="AR36" s="293">
        <v>3.4</v>
      </c>
    </row>
    <row r="37" spans="1:46" ht="13.5" customHeight="1" x14ac:dyDescent="0.15">
      <c r="A37" s="247"/>
      <c r="AK37" s="1107" t="s">
        <v>504</v>
      </c>
      <c r="AL37" s="1108"/>
      <c r="AM37" s="1108"/>
      <c r="AN37" s="1109"/>
      <c r="AO37" s="291" t="s">
        <v>485</v>
      </c>
      <c r="AP37" s="291" t="s">
        <v>485</v>
      </c>
      <c r="AQ37" s="292">
        <v>309</v>
      </c>
      <c r="AR37" s="293" t="s">
        <v>485</v>
      </c>
    </row>
    <row r="38" spans="1:46" ht="27" customHeight="1" x14ac:dyDescent="0.15">
      <c r="A38" s="247"/>
      <c r="AK38" s="1110" t="s">
        <v>505</v>
      </c>
      <c r="AL38" s="1111"/>
      <c r="AM38" s="1111"/>
      <c r="AN38" s="1112"/>
      <c r="AO38" s="294" t="s">
        <v>485</v>
      </c>
      <c r="AP38" s="294" t="s">
        <v>485</v>
      </c>
      <c r="AQ38" s="295">
        <v>4</v>
      </c>
      <c r="AR38" s="283" t="s">
        <v>485</v>
      </c>
      <c r="AS38" s="290"/>
    </row>
    <row r="39" spans="1:46" x14ac:dyDescent="0.15">
      <c r="A39" s="247"/>
      <c r="AK39" s="1110" t="s">
        <v>506</v>
      </c>
      <c r="AL39" s="1111"/>
      <c r="AM39" s="1111"/>
      <c r="AN39" s="1112"/>
      <c r="AO39" s="291">
        <v>-5459</v>
      </c>
      <c r="AP39" s="291">
        <v>-409</v>
      </c>
      <c r="AQ39" s="292">
        <v>-2554</v>
      </c>
      <c r="AR39" s="293">
        <v>-84</v>
      </c>
      <c r="AS39" s="290"/>
    </row>
    <row r="40" spans="1:46" ht="27" customHeight="1" x14ac:dyDescent="0.15">
      <c r="A40" s="247"/>
      <c r="AK40" s="1107" t="s">
        <v>507</v>
      </c>
      <c r="AL40" s="1108"/>
      <c r="AM40" s="1108"/>
      <c r="AN40" s="1109"/>
      <c r="AO40" s="291">
        <v>-412536</v>
      </c>
      <c r="AP40" s="291">
        <v>-30915</v>
      </c>
      <c r="AQ40" s="292">
        <v>-52280</v>
      </c>
      <c r="AR40" s="293">
        <v>-40.9</v>
      </c>
      <c r="AS40" s="290"/>
    </row>
    <row r="41" spans="1:46" x14ac:dyDescent="0.15">
      <c r="A41" s="247"/>
      <c r="AK41" s="1113" t="s">
        <v>287</v>
      </c>
      <c r="AL41" s="1114"/>
      <c r="AM41" s="1114"/>
      <c r="AN41" s="1115"/>
      <c r="AO41" s="291">
        <v>268875</v>
      </c>
      <c r="AP41" s="291">
        <v>20150</v>
      </c>
      <c r="AQ41" s="292">
        <v>26115</v>
      </c>
      <c r="AR41" s="293">
        <v>-22.8</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508</v>
      </c>
    </row>
    <row r="48" spans="1:46" x14ac:dyDescent="0.15">
      <c r="A48" s="247"/>
      <c r="AK48" s="301" t="s">
        <v>509</v>
      </c>
      <c r="AL48" s="301"/>
      <c r="AM48" s="301"/>
      <c r="AN48" s="301"/>
      <c r="AO48" s="301"/>
      <c r="AP48" s="301"/>
      <c r="AQ48" s="302"/>
      <c r="AR48" s="301"/>
    </row>
    <row r="49" spans="1:44" ht="13.5" customHeight="1" x14ac:dyDescent="0.15">
      <c r="A49" s="247"/>
      <c r="AK49" s="303"/>
      <c r="AL49" s="304"/>
      <c r="AM49" s="1100" t="s">
        <v>477</v>
      </c>
      <c r="AN49" s="1102" t="s">
        <v>510</v>
      </c>
      <c r="AO49" s="1103"/>
      <c r="AP49" s="1103"/>
      <c r="AQ49" s="1103"/>
      <c r="AR49" s="1104"/>
    </row>
    <row r="50" spans="1:44" x14ac:dyDescent="0.15">
      <c r="A50" s="247"/>
      <c r="AK50" s="305"/>
      <c r="AL50" s="306"/>
      <c r="AM50" s="1101"/>
      <c r="AN50" s="307" t="s">
        <v>511</v>
      </c>
      <c r="AO50" s="308" t="s">
        <v>512</v>
      </c>
      <c r="AP50" s="309" t="s">
        <v>513</v>
      </c>
      <c r="AQ50" s="310" t="s">
        <v>514</v>
      </c>
      <c r="AR50" s="311" t="s">
        <v>515</v>
      </c>
    </row>
    <row r="51" spans="1:44" x14ac:dyDescent="0.15">
      <c r="A51" s="247"/>
      <c r="AK51" s="303" t="s">
        <v>516</v>
      </c>
      <c r="AL51" s="304"/>
      <c r="AM51" s="312">
        <v>144975</v>
      </c>
      <c r="AN51" s="313">
        <v>10334</v>
      </c>
      <c r="AO51" s="314">
        <v>-68</v>
      </c>
      <c r="AP51" s="315">
        <v>94796</v>
      </c>
      <c r="AQ51" s="316">
        <v>1.4</v>
      </c>
      <c r="AR51" s="317">
        <v>-69.400000000000006</v>
      </c>
    </row>
    <row r="52" spans="1:44" x14ac:dyDescent="0.15">
      <c r="A52" s="247"/>
      <c r="AK52" s="318"/>
      <c r="AL52" s="319" t="s">
        <v>517</v>
      </c>
      <c r="AM52" s="320">
        <v>78007</v>
      </c>
      <c r="AN52" s="321">
        <v>5560</v>
      </c>
      <c r="AO52" s="322">
        <v>-67.8</v>
      </c>
      <c r="AP52" s="323">
        <v>55781</v>
      </c>
      <c r="AQ52" s="324">
        <v>4.5999999999999996</v>
      </c>
      <c r="AR52" s="325">
        <v>-72.400000000000006</v>
      </c>
    </row>
    <row r="53" spans="1:44" x14ac:dyDescent="0.15">
      <c r="A53" s="247"/>
      <c r="AK53" s="303" t="s">
        <v>518</v>
      </c>
      <c r="AL53" s="304"/>
      <c r="AM53" s="312">
        <v>217118</v>
      </c>
      <c r="AN53" s="313">
        <v>15626</v>
      </c>
      <c r="AO53" s="314">
        <v>51.2</v>
      </c>
      <c r="AP53" s="315">
        <v>97758</v>
      </c>
      <c r="AQ53" s="316">
        <v>3.1</v>
      </c>
      <c r="AR53" s="317">
        <v>48.1</v>
      </c>
    </row>
    <row r="54" spans="1:44" x14ac:dyDescent="0.15">
      <c r="A54" s="247"/>
      <c r="AK54" s="318"/>
      <c r="AL54" s="319" t="s">
        <v>517</v>
      </c>
      <c r="AM54" s="320">
        <v>138346</v>
      </c>
      <c r="AN54" s="321">
        <v>9957</v>
      </c>
      <c r="AO54" s="322">
        <v>79.099999999999994</v>
      </c>
      <c r="AP54" s="323">
        <v>45946</v>
      </c>
      <c r="AQ54" s="324">
        <v>-17.600000000000001</v>
      </c>
      <c r="AR54" s="325">
        <v>96.7</v>
      </c>
    </row>
    <row r="55" spans="1:44" x14ac:dyDescent="0.15">
      <c r="A55" s="247"/>
      <c r="AK55" s="303" t="s">
        <v>519</v>
      </c>
      <c r="AL55" s="304"/>
      <c r="AM55" s="312">
        <v>194942</v>
      </c>
      <c r="AN55" s="313">
        <v>14245</v>
      </c>
      <c r="AO55" s="314">
        <v>-8.8000000000000007</v>
      </c>
      <c r="AP55" s="315">
        <v>91338</v>
      </c>
      <c r="AQ55" s="316">
        <v>-6.6</v>
      </c>
      <c r="AR55" s="317">
        <v>-2.2000000000000002</v>
      </c>
    </row>
    <row r="56" spans="1:44" x14ac:dyDescent="0.15">
      <c r="A56" s="247"/>
      <c r="AK56" s="318"/>
      <c r="AL56" s="319" t="s">
        <v>517</v>
      </c>
      <c r="AM56" s="320">
        <v>112251</v>
      </c>
      <c r="AN56" s="321">
        <v>8202</v>
      </c>
      <c r="AO56" s="322">
        <v>-17.600000000000001</v>
      </c>
      <c r="AP56" s="323">
        <v>43989</v>
      </c>
      <c r="AQ56" s="324">
        <v>-4.3</v>
      </c>
      <c r="AR56" s="325">
        <v>-13.3</v>
      </c>
    </row>
    <row r="57" spans="1:44" x14ac:dyDescent="0.15">
      <c r="A57" s="247"/>
      <c r="AK57" s="303" t="s">
        <v>520</v>
      </c>
      <c r="AL57" s="304"/>
      <c r="AM57" s="312">
        <v>156611</v>
      </c>
      <c r="AN57" s="313">
        <v>11541</v>
      </c>
      <c r="AO57" s="314">
        <v>-19</v>
      </c>
      <c r="AP57" s="315">
        <v>103975</v>
      </c>
      <c r="AQ57" s="316">
        <v>13.8</v>
      </c>
      <c r="AR57" s="317">
        <v>-32.799999999999997</v>
      </c>
    </row>
    <row r="58" spans="1:44" x14ac:dyDescent="0.15">
      <c r="A58" s="247"/>
      <c r="AK58" s="318"/>
      <c r="AL58" s="319" t="s">
        <v>517</v>
      </c>
      <c r="AM58" s="320">
        <v>117897</v>
      </c>
      <c r="AN58" s="321">
        <v>8688</v>
      </c>
      <c r="AO58" s="322">
        <v>5.9</v>
      </c>
      <c r="AP58" s="323">
        <v>52698</v>
      </c>
      <c r="AQ58" s="324">
        <v>19.8</v>
      </c>
      <c r="AR58" s="325">
        <v>-13.9</v>
      </c>
    </row>
    <row r="59" spans="1:44" x14ac:dyDescent="0.15">
      <c r="A59" s="247"/>
      <c r="AK59" s="303" t="s">
        <v>521</v>
      </c>
      <c r="AL59" s="304"/>
      <c r="AM59" s="312">
        <v>176153</v>
      </c>
      <c r="AN59" s="313">
        <v>13201</v>
      </c>
      <c r="AO59" s="314">
        <v>14.4</v>
      </c>
      <c r="AP59" s="315">
        <v>112678</v>
      </c>
      <c r="AQ59" s="316">
        <v>8.4</v>
      </c>
      <c r="AR59" s="317">
        <v>6</v>
      </c>
    </row>
    <row r="60" spans="1:44" x14ac:dyDescent="0.15">
      <c r="A60" s="247"/>
      <c r="AK60" s="318"/>
      <c r="AL60" s="319" t="s">
        <v>517</v>
      </c>
      <c r="AM60" s="320">
        <v>117916</v>
      </c>
      <c r="AN60" s="321">
        <v>8837</v>
      </c>
      <c r="AO60" s="322">
        <v>1.7</v>
      </c>
      <c r="AP60" s="323">
        <v>55165</v>
      </c>
      <c r="AQ60" s="324">
        <v>4.7</v>
      </c>
      <c r="AR60" s="325">
        <v>-3</v>
      </c>
    </row>
    <row r="61" spans="1:44" x14ac:dyDescent="0.15">
      <c r="A61" s="247"/>
      <c r="AK61" s="303" t="s">
        <v>522</v>
      </c>
      <c r="AL61" s="326"/>
      <c r="AM61" s="312">
        <v>177960</v>
      </c>
      <c r="AN61" s="313">
        <v>12989</v>
      </c>
      <c r="AO61" s="314">
        <v>-6</v>
      </c>
      <c r="AP61" s="315">
        <v>100109</v>
      </c>
      <c r="AQ61" s="327">
        <v>4</v>
      </c>
      <c r="AR61" s="317">
        <v>-10</v>
      </c>
    </row>
    <row r="62" spans="1:44" x14ac:dyDescent="0.15">
      <c r="A62" s="247"/>
      <c r="AK62" s="318"/>
      <c r="AL62" s="319" t="s">
        <v>517</v>
      </c>
      <c r="AM62" s="320">
        <v>112883</v>
      </c>
      <c r="AN62" s="321">
        <v>8249</v>
      </c>
      <c r="AO62" s="322">
        <v>0.3</v>
      </c>
      <c r="AP62" s="323">
        <v>50716</v>
      </c>
      <c r="AQ62" s="324">
        <v>1.4</v>
      </c>
      <c r="AR62" s="325">
        <v>-1.1000000000000001</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veu8Gcz8ezK6T4pdih5mYeCjuZN7eHuojG1ujwUBi5QlRneEAzSCLUDCnRHLsHwla2p4Y++jeBASsFbap3F1ig==" saltValue="S5xU3zStA/7CxzOJSarPg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474</v>
      </c>
    </row>
    <row r="121" spans="125:125" ht="13.5" hidden="1" customHeight="1" x14ac:dyDescent="0.15">
      <c r="DU121" s="241"/>
    </row>
  </sheetData>
  <sheetProtection algorithmName="SHA-512" hashValue="Xn7AKHBfeNolgiQO4BwA+LFBM5qvnIJss3yPNNEB+Rc+6wVBPALoPXeNPQSQ7Wu3EGVdcKmUKshb/43/ayJmDA==" saltValue="vM2D/CIRSQXBQuCW2G5O5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474</v>
      </c>
    </row>
  </sheetData>
  <sheetProtection algorithmName="SHA-512" hashValue="ozE93hZNtJzXbE1vGQWgNrUSrY2pW1diKjRLUwlWllPFX8IcFGciuL69q8XNqqMF1iHBC00yZaDVBzJZnayhrw==" saltValue="mIzvFi0eZ5xpOS9/Wwvt3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F43"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26" t="s">
        <v>3</v>
      </c>
      <c r="D47" s="1126"/>
      <c r="E47" s="1127"/>
      <c r="F47" s="11">
        <v>19.47</v>
      </c>
      <c r="G47" s="12">
        <v>20.100000000000001</v>
      </c>
      <c r="H47" s="12">
        <v>25.19</v>
      </c>
      <c r="I47" s="12">
        <v>29.41</v>
      </c>
      <c r="J47" s="13">
        <v>27.96</v>
      </c>
    </row>
    <row r="48" spans="2:10" ht="57.75" customHeight="1" x14ac:dyDescent="0.15">
      <c r="B48" s="14"/>
      <c r="C48" s="1128" t="s">
        <v>4</v>
      </c>
      <c r="D48" s="1128"/>
      <c r="E48" s="1129"/>
      <c r="F48" s="15">
        <v>4.5</v>
      </c>
      <c r="G48" s="16">
        <v>5.52</v>
      </c>
      <c r="H48" s="16">
        <v>8.7899999999999991</v>
      </c>
      <c r="I48" s="16">
        <v>6.02</v>
      </c>
      <c r="J48" s="17">
        <v>5.37</v>
      </c>
    </row>
    <row r="49" spans="2:10" ht="57.75" customHeight="1" thickBot="1" x14ac:dyDescent="0.2">
      <c r="B49" s="18"/>
      <c r="C49" s="1130" t="s">
        <v>5</v>
      </c>
      <c r="D49" s="1130"/>
      <c r="E49" s="1131"/>
      <c r="F49" s="19">
        <v>3.36</v>
      </c>
      <c r="G49" s="20">
        <v>3.05</v>
      </c>
      <c r="H49" s="20">
        <v>7.5</v>
      </c>
      <c r="I49" s="20">
        <v>1.67</v>
      </c>
      <c r="J49" s="21" t="s">
        <v>529</v>
      </c>
    </row>
    <row r="50" spans="2:10" x14ac:dyDescent="0.15"/>
  </sheetData>
  <sheetProtection algorithmName="SHA-512" hashValue="8u4C0FVt6o4dHdDJfNu4UMoWxI1Q4OPBbEML/4TMnvQnZeRo+JJUepK3jXlA7e3N+QtCObBFPy8mewaQ+BD1cw==" saltValue="WA+uKCW+2Pwj0FP6iHrP2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PC2304</cp:lastModifiedBy>
  <cp:lastPrinted>2026-03-13T05:11:19Z</cp:lastPrinted>
  <dcterms:created xsi:type="dcterms:W3CDTF">2026-02-23T04:48:11Z</dcterms:created>
  <dcterms:modified xsi:type="dcterms:W3CDTF">2026-03-13T05:25:59Z</dcterms:modified>
  <cp:category/>
</cp:coreProperties>
</file>