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山辺町\Desktop\"/>
    </mc:Choice>
  </mc:AlternateContent>
  <xr:revisionPtr revIDLastSave="0" documentId="13_ncr:1_{EED9E9CD-B4F6-41CD-9C0B-C0F5DF8A38A0}" xr6:coauthVersionLast="45" xr6:coauthVersionMax="45" xr10:uidLastSave="{00000000-0000-0000-0000-000000000000}"/>
  <workbookProtection workbookAlgorithmName="SHA-512" workbookHashValue="LrEku82b4TGkjd+1zUn8W0iJlUuiW9uW7h9me7MtPySy9+FZkA8xt2Z98hSzRlpreL7vb7mFIXBM00+MB8lw5Q==" workbookSaltValue="2trGnm80u0rir/luPoER8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AT8" i="4" s="1"/>
  <c r="S6" i="5"/>
  <c r="AL8" i="4" s="1"/>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BB10" i="4"/>
  <c r="AT10" i="4"/>
  <c r="P10" i="4"/>
  <c r="I10" i="4"/>
  <c r="W8" i="4"/>
  <c r="P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<sst xmlns="http://schemas.openxmlformats.org/spreadsheetml/2006/main" count="233" uniqueCount="114">
  <si>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</si>
  <si>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</si>
  <si>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</si>
  <si>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</si>
  <si>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</si>
  <si>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</si>
  <si>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</si>
  <si>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</si>
  <si>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</si>
  <si>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</si>
  <si>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</si>
  <si>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</si>
  <si>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</si>
  <si>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</si>
  <si>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</si>
  <si>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</si>
  <si>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</si>
  <si>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</si>
  <si>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</si>
  <si>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</si>
  <si>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</si>
  <si>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</si>
  <si>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</si>
  <si>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</si>
  <si>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</si>
  <si>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</si>
  <si>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</si>
  <si>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</si>
  <si>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</si>
  <si>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</si>
  <si>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</si>
  <si>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</si>
  <si>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</si>
  <si>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</si>
  <si>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</si>
  <si>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</si>
  <si>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</si>
  <si>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</si>
  <si>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</si>
  <si>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</si>
  <si>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</si>
  <si>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</si>
  <si>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</si>
  <si>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</si>
  <si>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</si>
  <si>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</si>
  <si>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</si>
  <si>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</si>
  <si>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</si>
  <si>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</si>
  <si>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</si>
  <si>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</si>
  <si>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</si>
  <si>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</si>
  <si>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</si>
  <si>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</si>
  <si>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</si>
  <si>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</si>
  <si>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</si>
  <si>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</si>
  <si>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</si>
  <si>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</si>
  <si>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</si>
  <si>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</si>
  <si>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</si>
  <si>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</si>
  <si>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</si>
  <si>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</si>
  <si>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</si>
  <si>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</si>
  <si>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</si>
  <si>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</si>
  <si>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</si>
  <si>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</si>
  <si>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</si>
  <si>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</si>
  <si>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</si>
  <si>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</si>
  <si>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</si>
  <si>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</si>
  <si>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</si>
  <si>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</si>
  <si>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</si>
  <si>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</si>
  <si>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</si>
  <si>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</si>
  <si>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</si>
  <si>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</si>
  <si>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</si>
  <si>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</si>
  <si>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</si>
  <si>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</si>
  <si>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</si>
  <si>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</si>
  <si>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</si>
  <si>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</si>
  <si>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</si>
  <si>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</si>
  <si>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山辺町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</si>
  <si>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</si>
  <si>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</si>
  <si>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</si>
  <si>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</si>
  <si>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</si>
  <si>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</si>
  <si>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</si>
  <si>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</si>
  <si>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</si>
  <si>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</si>
  <si>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</si>
  <si>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</si>
  <si>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平成25年度に下水道整備率100％を達成しており、管渠は耐用年数の到来が令和20年度以降であるため、管渠は当分の間は更新を見込んでいない。今後は点検結果を分析し、補修等により長寿命化を図る。</t>
    <rPh sb="0" eb="2">
      <t>ヘイセイ</t>
    </rPh>
    <rPh sb="4" eb="6">
      <t>ネンド</t>
    </rPh>
    <rPh sb="7" eb="10">
      <t>ゲスイドウ</t>
    </rPh>
    <rPh sb="10" eb="12">
      <t>セイビ</t>
    </rPh>
    <rPh sb="12" eb="13">
      <t>リツ</t>
    </rPh>
    <rPh sb="18" eb="20">
      <t>タッセイ</t>
    </rPh>
    <rPh sb="25" eb="27">
      <t>カンキョ</t>
    </rPh>
    <rPh sb="28" eb="30">
      <t>タイヨウ</t>
    </rPh>
    <rPh sb="30" eb="32">
      <t>ネンスウ</t>
    </rPh>
    <rPh sb="33" eb="35">
      <t>トウライ</t>
    </rPh>
    <rPh sb="36" eb="38">
      <t>レイワ</t>
    </rPh>
    <rPh sb="40" eb="41">
      <t>ネン</t>
    </rPh>
    <rPh sb="41" eb="42">
      <t>ド</t>
    </rPh>
    <rPh sb="42" eb="44">
      <t>イコウ</t>
    </rPh>
    <rPh sb="50" eb="52">
      <t>カンキョ</t>
    </rPh>
    <rPh sb="53" eb="55">
      <t>トウブン</t>
    </rPh>
    <rPh sb="56" eb="57">
      <t>アイダ</t>
    </rPh>
    <rPh sb="58" eb="60">
      <t>コウシン</t>
    </rPh>
    <rPh sb="61" eb="63">
      <t>ミコ</t>
    </rPh>
    <rPh sb="69" eb="71">
      <t>コンゴ</t>
    </rPh>
    <rPh sb="72" eb="74">
      <t>テンケン</t>
    </rPh>
    <rPh sb="74" eb="76">
      <t>ケッカ</t>
    </rPh>
    <rPh sb="77" eb="79">
      <t>ブンセキ</t>
    </rPh>
    <rPh sb="81" eb="83">
      <t>ホシュウ</t>
    </rPh>
    <rPh sb="83" eb="84">
      <t>トウ</t>
    </rPh>
    <rPh sb="87" eb="91">
      <t>チョウジュミョウカ</t>
    </rPh>
    <rPh sb="92" eb="93">
      <t>ハカ</t>
    </rPh>
    <phoneticPr fontId="4"/>
  </si>
  <si>
    <t>下水道区域内人口が減少し、有収水量や使用料金収入の大幅な増加は見込めないものの、使用料の収納対策や水洗化率向上のための普及活動に取り組み、経営の健全化を推進する。令和2年度の地方公営企業法適化後にあたっては、経営状況を適切に把握し、独立採算ができるよう各種計画に基づき効率的かつ計画的な経営を維持する。</t>
    <rPh sb="0" eb="3">
      <t>ゲスイドウ</t>
    </rPh>
    <rPh sb="3" eb="5">
      <t>クイキ</t>
    </rPh>
    <rPh sb="5" eb="6">
      <t>ナイ</t>
    </rPh>
    <rPh sb="6" eb="8">
      <t>ジンコウ</t>
    </rPh>
    <rPh sb="9" eb="11">
      <t>ゲンショウ</t>
    </rPh>
    <rPh sb="13" eb="15">
      <t>ユウシュウ</t>
    </rPh>
    <rPh sb="15" eb="17">
      <t>スイリョウ</t>
    </rPh>
    <rPh sb="18" eb="20">
      <t>シヨウ</t>
    </rPh>
    <rPh sb="20" eb="22">
      <t>リョウキン</t>
    </rPh>
    <rPh sb="22" eb="24">
      <t>シュウニュウ</t>
    </rPh>
    <rPh sb="25" eb="27">
      <t>オオハバ</t>
    </rPh>
    <rPh sb="28" eb="30">
      <t>ゾウカ</t>
    </rPh>
    <rPh sb="31" eb="33">
      <t>ミコ</t>
    </rPh>
    <rPh sb="40" eb="43">
      <t>シヨウリョウ</t>
    </rPh>
    <rPh sb="44" eb="46">
      <t>シュウノウ</t>
    </rPh>
    <rPh sb="46" eb="48">
      <t>タイサク</t>
    </rPh>
    <rPh sb="49" eb="52">
      <t>スイセンカ</t>
    </rPh>
    <rPh sb="52" eb="53">
      <t>リツ</t>
    </rPh>
    <rPh sb="53" eb="55">
      <t>コウジョウ</t>
    </rPh>
    <rPh sb="59" eb="61">
      <t>フキュウ</t>
    </rPh>
    <rPh sb="61" eb="63">
      <t>カツドウ</t>
    </rPh>
    <rPh sb="64" eb="65">
      <t>ト</t>
    </rPh>
    <rPh sb="66" eb="67">
      <t>ク</t>
    </rPh>
    <rPh sb="69" eb="71">
      <t>ケイエイ</t>
    </rPh>
    <rPh sb="72" eb="75">
      <t>ケンゼンカ</t>
    </rPh>
    <rPh sb="76" eb="78">
      <t>スイシン</t>
    </rPh>
    <rPh sb="81" eb="83">
      <t>レイワ</t>
    </rPh>
    <rPh sb="84" eb="86">
      <t>ネンド</t>
    </rPh>
    <rPh sb="87" eb="89">
      <t>チホウ</t>
    </rPh>
    <rPh sb="89" eb="91">
      <t>コウエイ</t>
    </rPh>
    <rPh sb="91" eb="93">
      <t>キギョウ</t>
    </rPh>
    <rPh sb="93" eb="94">
      <t>ホウ</t>
    </rPh>
    <rPh sb="94" eb="95">
      <t>テキ</t>
    </rPh>
    <rPh sb="95" eb="96">
      <t>カ</t>
    </rPh>
    <rPh sb="96" eb="97">
      <t>ゴ</t>
    </rPh>
    <rPh sb="104" eb="106">
      <t>ケイエイ</t>
    </rPh>
    <rPh sb="106" eb="108">
      <t>ジョウキョウ</t>
    </rPh>
    <rPh sb="109" eb="111">
      <t>テキセツ</t>
    </rPh>
    <rPh sb="112" eb="114">
      <t>ハアク</t>
    </rPh>
    <rPh sb="116" eb="118">
      <t>ドクリツ</t>
    </rPh>
    <rPh sb="118" eb="120">
      <t>サイサン</t>
    </rPh>
    <rPh sb="126" eb="128">
      <t>カクシュ</t>
    </rPh>
    <rPh sb="128" eb="130">
      <t>ケイカク</t>
    </rPh>
    <rPh sb="131" eb="132">
      <t>モト</t>
    </rPh>
    <rPh sb="134" eb="137">
      <t>コウリツテキ</t>
    </rPh>
    <rPh sb="139" eb="142">
      <t>ケイカクテキ</t>
    </rPh>
    <rPh sb="143" eb="145">
      <t>ケイエイ</t>
    </rPh>
    <rPh sb="146" eb="148">
      <t>イジ</t>
    </rPh>
    <phoneticPr fontId="4"/>
  </si>
  <si>
    <t>【収益的収支比率】
使用料収入は増加傾向にあるが、地方債の償還額が増加しており、収益的収支比率は年々減少している。
【企業債残高待事業規模比率】
地方債現在高は年々減少していることに加え、使用料収入が増加傾向にあるため、前年度から減少したものの、全国平均を上回っている。
【経費回収率】
汚水処理費が上がったものの、下水道使用料収入も上がったため、前年度から変化がなかった。
【汚水処理原価】
有収水量と汚水処理費は前年度から減少しているものの、下がり幅が同程度であったため、ほとんど横ばいになった。
【水洗化率】
新築家屋の接続により水洗化人口が増加し、一貫して増加傾向にある。</t>
    <rPh sb="1" eb="4">
      <t>シュウエキテキ</t>
    </rPh>
    <rPh sb="4" eb="6">
      <t>シュウシ</t>
    </rPh>
    <rPh sb="6" eb="8">
      <t>ヒリツ</t>
    </rPh>
    <rPh sb="10" eb="13">
      <t>シヨウリョウ</t>
    </rPh>
    <rPh sb="13" eb="15">
      <t>シュウニュウ</t>
    </rPh>
    <rPh sb="16" eb="18">
      <t>ゾウカ</t>
    </rPh>
    <rPh sb="18" eb="20">
      <t>ケイコウ</t>
    </rPh>
    <rPh sb="25" eb="28">
      <t>チホウサイ</t>
    </rPh>
    <rPh sb="29" eb="31">
      <t>ショウカン</t>
    </rPh>
    <rPh sb="31" eb="32">
      <t>ガク</t>
    </rPh>
    <rPh sb="33" eb="35">
      <t>ゾウカ</t>
    </rPh>
    <rPh sb="40" eb="43">
      <t>シュウエキテキ</t>
    </rPh>
    <rPh sb="43" eb="45">
      <t>シュウシ</t>
    </rPh>
    <rPh sb="45" eb="47">
      <t>ヒリツ</t>
    </rPh>
    <rPh sb="48" eb="50">
      <t>ネンネン</t>
    </rPh>
    <rPh sb="50" eb="52">
      <t>ゲンショウ</t>
    </rPh>
    <rPh sb="59" eb="61">
      <t>キギョウ</t>
    </rPh>
    <rPh sb="61" eb="62">
      <t>サイ</t>
    </rPh>
    <rPh sb="62" eb="64">
      <t>ザンダカ</t>
    </rPh>
    <rPh sb="64" eb="65">
      <t>タイ</t>
    </rPh>
    <rPh sb="65" eb="67">
      <t>ジギョウ</t>
    </rPh>
    <rPh sb="67" eb="69">
      <t>キボ</t>
    </rPh>
    <rPh sb="69" eb="71">
      <t>ヒリツ</t>
    </rPh>
    <rPh sb="73" eb="76">
      <t>チホウサイ</t>
    </rPh>
    <rPh sb="76" eb="78">
      <t>ゲンザイ</t>
    </rPh>
    <rPh sb="78" eb="79">
      <t>ダカ</t>
    </rPh>
    <rPh sb="80" eb="82">
      <t>ネンネン</t>
    </rPh>
    <rPh sb="82" eb="84">
      <t>ゲンショウ</t>
    </rPh>
    <rPh sb="91" eb="92">
      <t>クワ</t>
    </rPh>
    <rPh sb="94" eb="97">
      <t>シヨウリョウ</t>
    </rPh>
    <rPh sb="97" eb="99">
      <t>シュウニュウ</t>
    </rPh>
    <rPh sb="100" eb="102">
      <t>ゾウカ</t>
    </rPh>
    <rPh sb="102" eb="104">
      <t>ケイコウ</t>
    </rPh>
    <rPh sb="110" eb="113">
      <t>ゼンネンド</t>
    </rPh>
    <rPh sb="115" eb="117">
      <t>ゲンショウ</t>
    </rPh>
    <rPh sb="123" eb="125">
      <t>ゼンコク</t>
    </rPh>
    <rPh sb="125" eb="127">
      <t>ヘイキン</t>
    </rPh>
    <rPh sb="128" eb="130">
      <t>ウワマワ</t>
    </rPh>
    <rPh sb="137" eb="139">
      <t>ケイヒ</t>
    </rPh>
    <rPh sb="139" eb="141">
      <t>カイシュウ</t>
    </rPh>
    <rPh sb="141" eb="142">
      <t>リツ</t>
    </rPh>
    <rPh sb="144" eb="146">
      <t>オスイ</t>
    </rPh>
    <rPh sb="146" eb="148">
      <t>ショリ</t>
    </rPh>
    <rPh sb="148" eb="149">
      <t>ヒ</t>
    </rPh>
    <rPh sb="150" eb="151">
      <t>ア</t>
    </rPh>
    <rPh sb="158" eb="161">
      <t>ゲスイドウ</t>
    </rPh>
    <rPh sb="161" eb="164">
      <t>シヨウリョウ</t>
    </rPh>
    <rPh sb="164" eb="166">
      <t>シュウニュウ</t>
    </rPh>
    <rPh sb="167" eb="168">
      <t>ア</t>
    </rPh>
    <rPh sb="174" eb="177">
      <t>ゼンネンド</t>
    </rPh>
    <rPh sb="179" eb="181">
      <t>ヘンカ</t>
    </rPh>
    <rPh sb="189" eb="191">
      <t>オスイ</t>
    </rPh>
    <rPh sb="191" eb="193">
      <t>ショリ</t>
    </rPh>
    <rPh sb="193" eb="195">
      <t>ゲンカ</t>
    </rPh>
    <rPh sb="197" eb="201">
      <t>ユウシュウスイリョウ</t>
    </rPh>
    <rPh sb="202" eb="204">
      <t>オスイ</t>
    </rPh>
    <rPh sb="204" eb="206">
      <t>ショリ</t>
    </rPh>
    <rPh sb="206" eb="207">
      <t>ヒ</t>
    </rPh>
    <rPh sb="208" eb="211">
      <t>ゼンネンド</t>
    </rPh>
    <rPh sb="213" eb="215">
      <t>ゲンショウ</t>
    </rPh>
    <rPh sb="223" eb="224">
      <t>サ</t>
    </rPh>
    <rPh sb="226" eb="227">
      <t>ハバ</t>
    </rPh>
    <rPh sb="228" eb="231">
      <t>ドウテイド</t>
    </rPh>
    <rPh sb="242" eb="243">
      <t>ヨコ</t>
    </rPh>
    <rPh sb="252" eb="255">
      <t>スイセンカ</t>
    </rPh>
    <rPh sb="255" eb="256">
      <t>リツ</t>
    </rPh>
    <rPh sb="258" eb="260">
      <t>シンチク</t>
    </rPh>
    <rPh sb="260" eb="262">
      <t>カオク</t>
    </rPh>
    <rPh sb="263" eb="265">
      <t>セツゾク</t>
    </rPh>
    <rPh sb="268" eb="271">
      <t>スイセンカ</t>
    </rPh>
    <rPh sb="271" eb="273">
      <t>ジンコウ</t>
    </rPh>
    <rPh sb="274" eb="276">
      <t>ゾウカ</t>
    </rPh>
    <rPh sb="278" eb="280">
      <t>イッカン</t>
    </rPh>
    <rPh sb="282" eb="284">
      <t>ゾウカ</t>
    </rPh>
    <rPh sb="284" eb="28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</si>
</sst>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0.18</c:v>
                </c:pt>
                <c:pt idx="3">
                  <c:v>0</c:v>
                </c:pt>
                <c:pt idx="4">
                  <c:v>0</c:v>
                </c:pt>
              </c:numCache>
            </c:numRef>
          </c:val>
          <c:extLst>
            <c:ext xmlns:c16="http://schemas.microsoft.com/office/drawing/2014/chart" uri="{C3380CC4-5D6E-409C-BE32-E72D297353CC}">
              <c16:uniqueId val="{00000000-964D-4A07-BF24-C6D91151AE5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964D-4A07-BF24-C6D91151AE5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03-4E86-A59E-E83B28C9F98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5A03-4E86-A59E-E83B28C9F98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82.76</c:v>
                </c:pt>
                <c:pt idx="1">
                  <c:v>83.89</c:v>
                </c:pt>
                <c:pt idx="2">
                  <c:v>85.24</c:v>
                </c:pt>
                <c:pt idx="3">
                  <c:v>85.93</c:v>
                </c:pt>
                <c:pt idx="4">
                  <c:v>86.71</c:v>
                </c:pt>
              </c:numCache>
            </c:numRef>
          </c:val>
          <c:extLst>
            <c:ext xmlns:c16="http://schemas.microsoft.com/office/drawing/2014/chart" uri="{C3380CC4-5D6E-409C-BE32-E72D297353CC}">
              <c16:uniqueId val="{00000000-DF47-4F6C-ACA2-B9FA79A82E1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DF47-4F6C-ACA2-B9FA79A82E1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61.12</c:v>
                </c:pt>
                <c:pt idx="1">
                  <c:v>59.4</c:v>
                </c:pt>
                <c:pt idx="2">
                  <c:v>56.79</c:v>
                </c:pt>
                <c:pt idx="3">
                  <c:v>55.55</c:v>
                </c:pt>
                <c:pt idx="4">
                  <c:v>51.63</c:v>
                </c:pt>
              </c:numCache>
            </c:numRef>
          </c:val>
          <c:extLst>
            <c:ext xmlns:c16="http://schemas.microsoft.com/office/drawing/2014/chart" uri="{C3380CC4-5D6E-409C-BE32-E72D297353CC}">
              <c16:uniqueId val="{00000000-DB75-4379-9B10-DF22A1E3D00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75-4379-9B10-DF22A1E3D00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6D-454C-8B07-7F9591BD70B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6D-454C-8B07-7F9591BD70B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DD-450E-92A4-1B571FE4AA4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DD-450E-92A4-1B571FE4AA4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11-452E-9411-2C851F692AB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11-452E-9411-2C851F692AB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3C-45B1-81A5-DCE6C7C5B2C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3C-45B1-81A5-DCE6C7C5B2C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966.41</c:v>
                </c:pt>
                <c:pt idx="1">
                  <c:v>901.84</c:v>
                </c:pt>
                <c:pt idx="2">
                  <c:v>1707.11</c:v>
                </c:pt>
                <c:pt idx="3">
                  <c:v>1957.36</c:v>
                </c:pt>
                <c:pt idx="4">
                  <c:v>1840.83</c:v>
                </c:pt>
              </c:numCache>
            </c:numRef>
          </c:val>
          <c:extLst>
            <c:ext xmlns:c16="http://schemas.microsoft.com/office/drawing/2014/chart" uri="{C3380CC4-5D6E-409C-BE32-E72D297353CC}">
              <c16:uniqueId val="{00000000-E864-4124-BBD5-D147424F14E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E864-4124-BBD5-D147424F14E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119.58</c:v>
                </c:pt>
                <c:pt idx="1">
                  <c:v>120.29</c:v>
                </c:pt>
                <c:pt idx="2">
                  <c:v>111.91</c:v>
                </c:pt>
                <c:pt idx="3">
                  <c:v>100</c:v>
                </c:pt>
                <c:pt idx="4">
                  <c:v>100</c:v>
                </c:pt>
              </c:numCache>
            </c:numRef>
          </c:val>
          <c:extLst>
            <c:ext xmlns:c16="http://schemas.microsoft.com/office/drawing/2014/chart" uri="{C3380CC4-5D6E-409C-BE32-E72D297353CC}">
              <c16:uniqueId val="{00000000-2473-4706-B440-2E382319E2A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2473-4706-B440-2E382319E2A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147.34</c:v>
                </c:pt>
                <c:pt idx="1">
                  <c:v>148.09</c:v>
                </c:pt>
                <c:pt idx="2">
                  <c:v>159.25</c:v>
                </c:pt>
                <c:pt idx="3">
                  <c:v>178.85</c:v>
                </c:pt>
                <c:pt idx="4">
                  <c:v>180.87</c:v>
                </c:pt>
              </c:numCache>
            </c:numRef>
          </c:val>
          <c:extLst>
            <c:ext xmlns:c16="http://schemas.microsoft.com/office/drawing/2014/chart" uri="{C3380CC4-5D6E-409C-BE32-E72D297353CC}">
              <c16:uniqueId val="{00000000-1DDE-40F0-BCF0-BE85FA28DD9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1DDE-40F0-BCF0-BE85FA28DD9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58"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山形県　山辺町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14347</v>
      </c>
      <c r="AM8" s="50"/>
      <c r="AN8" s="50"/>
      <c r="AO8" s="50"/>
      <c r="AP8" s="50"/>
      <c r="AQ8" s="50"/>
      <c r="AR8" s="50"/>
      <c r="AS8" s="50"/>
      <c r="AT8" s="45">
        <f>データ!T6</f>
        <v>61.45</v>
      </c>
      <c r="AU8" s="45"/>
      <c r="AV8" s="45"/>
      <c r="AW8" s="45"/>
      <c r="AX8" s="45"/>
      <c r="AY8" s="45"/>
      <c r="AZ8" s="45"/>
      <c r="BA8" s="45"/>
      <c r="BB8" s="45">
        <f>データ!U6</f>
        <v>233.47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95.15</v>
      </c>
      <c r="Q10" s="45"/>
      <c r="R10" s="45"/>
      <c r="S10" s="45"/>
      <c r="T10" s="45"/>
      <c r="U10" s="45"/>
      <c r="V10" s="45"/>
      <c r="W10" s="45">
        <f>データ!Q6</f>
        <v>82.91</v>
      </c>
      <c r="X10" s="45"/>
      <c r="Y10" s="45"/>
      <c r="Z10" s="45"/>
      <c r="AA10" s="45"/>
      <c r="AB10" s="45"/>
      <c r="AC10" s="45"/>
      <c r="AD10" s="50">
        <f>データ!R6</f>
        <v>3340</v>
      </c>
      <c r="AE10" s="50"/>
      <c r="AF10" s="50"/>
      <c r="AG10" s="50"/>
      <c r="AH10" s="50"/>
      <c r="AI10" s="50"/>
      <c r="AJ10" s="50"/>
      <c r="AK10" s="2"/>
      <c r="AL10" s="50">
        <f>データ!V6</f>
        <v>13609</v>
      </c>
      <c r="AM10" s="50"/>
      <c r="AN10" s="50"/>
      <c r="AO10" s="50"/>
      <c r="AP10" s="50"/>
      <c r="AQ10" s="50"/>
      <c r="AR10" s="50"/>
      <c r="AS10" s="50"/>
      <c r="AT10" s="45">
        <f>データ!W6</f>
        <v>3.91</v>
      </c>
      <c r="AU10" s="45"/>
      <c r="AV10" s="45"/>
      <c r="AW10" s="45"/>
      <c r="AX10" s="45"/>
      <c r="AY10" s="45"/>
      <c r="AZ10" s="45"/>
      <c r="BA10" s="45"/>
      <c r="BB10" s="45">
        <f>データ!X6</f>
        <v>3480.56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WbbzFWJvBxuGYXtS9JuTsbpn10EvPLmrwjInGyznFzd9bpVNCFJNN5zIp3mF7dWvA5M8D5PxhFPzoiRQfiT++g==" saltValue="n+Eg6lYo3nwvGZwp7wNt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63011</v>
      </c>
      <c r="D6" s="33">
        <f t="shared" si="3"/>
        <v>47</v>
      </c>
      <c r="E6" s="33">
        <f t="shared" si="3"/>
        <v>17</v>
      </c>
      <c r="F6" s="33">
        <f t="shared" si="3"/>
        <v>1</v>
      </c>
      <c r="G6" s="33">
        <f t="shared" si="3"/>
        <v>0</v>
      </c>
      <c r="H6" s="33" t="str">
        <f t="shared" si="3"/>
        <v>山形県　山辺町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95.15</v>
      </c>
      <c r="Q6" s="34">
        <f t="shared" si="3"/>
        <v>82.91</v>
      </c>
      <c r="R6" s="34">
        <f t="shared" si="3"/>
        <v>3340</v>
      </c>
      <c r="S6" s="34">
        <f t="shared" si="3"/>
        <v>14347</v>
      </c>
      <c r="T6" s="34">
        <f t="shared" si="3"/>
        <v>61.45</v>
      </c>
      <c r="U6" s="34">
        <f t="shared" si="3"/>
        <v>233.47</v>
      </c>
      <c r="V6" s="34">
        <f t="shared" si="3"/>
        <v>13609</v>
      </c>
      <c r="W6" s="34">
        <f t="shared" si="3"/>
        <v>3.91</v>
      </c>
      <c r="X6" s="34">
        <f t="shared" si="3"/>
        <v>3480.56</v>
      </c>
      <c r="Y6" s="35">
        <f>IF(Y7="",NA(),Y7)</f>
        <v>61.12</v>
      </c>
      <c r="Z6" s="35">
        <f t="shared" ref="Z6:AH6" si="4">IF(Z7="",NA(),Z7)</f>
        <v>59.4</v>
      </c>
      <c r="AA6" s="35">
        <f t="shared" si="4"/>
        <v>56.79</v>
      </c>
      <c r="AB6" s="35">
        <f t="shared" si="4"/>
        <v>55.55</v>
      </c>
      <c r="AC6" s="35">
        <f t="shared" si="4"/>
        <v>51.63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966.41</v>
      </c>
      <c r="BG6" s="35">
        <f t="shared" ref="BG6:BO6" si="7">IF(BG7="",NA(),BG7)</f>
        <v>901.84</v>
      </c>
      <c r="BH6" s="35">
        <f t="shared" si="7"/>
        <v>1707.11</v>
      </c>
      <c r="BI6" s="35">
        <f t="shared" si="7"/>
        <v>1957.36</v>
      </c>
      <c r="BJ6" s="35">
        <f t="shared" si="7"/>
        <v>1840.83</v>
      </c>
      <c r="BK6" s="35">
        <f t="shared" si="7"/>
        <v>1136.5</v>
      </c>
      <c r="BL6" s="35">
        <f t="shared" si="7"/>
        <v>1118.56</v>
      </c>
      <c r="BM6" s="35">
        <f t="shared" si="7"/>
        <v>1111.31</v>
      </c>
      <c r="BN6" s="35">
        <f t="shared" si="7"/>
        <v>966.33</v>
      </c>
      <c r="BO6" s="35">
        <f t="shared" si="7"/>
        <v>958.81</v>
      </c>
      <c r="BP6" s="34" t="str">
        <f>IF(BP7="","",IF(BP7="-","【-】","【"&amp;SUBSTITUTE(TEXT(BP7,"#,##0.00"),"-","△")&amp;"】"))</f>
        <v>【682.78】</v>
      </c>
      <c r="BQ6" s="35">
        <f>IF(BQ7="",NA(),BQ7)</f>
        <v>119.58</v>
      </c>
      <c r="BR6" s="35">
        <f t="shared" ref="BR6:BZ6" si="8">IF(BR7="",NA(),BR7)</f>
        <v>120.29</v>
      </c>
      <c r="BS6" s="35">
        <f t="shared" si="8"/>
        <v>111.91</v>
      </c>
      <c r="BT6" s="35">
        <f t="shared" si="8"/>
        <v>100</v>
      </c>
      <c r="BU6" s="35">
        <f t="shared" si="8"/>
        <v>100</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147.34</v>
      </c>
      <c r="CC6" s="35">
        <f t="shared" ref="CC6:CK6" si="9">IF(CC7="",NA(),CC7)</f>
        <v>148.09</v>
      </c>
      <c r="CD6" s="35">
        <f t="shared" si="9"/>
        <v>159.25</v>
      </c>
      <c r="CE6" s="35">
        <f t="shared" si="9"/>
        <v>178.85</v>
      </c>
      <c r="CF6" s="35">
        <f t="shared" si="9"/>
        <v>180.87</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82.76</v>
      </c>
      <c r="CY6" s="35">
        <f t="shared" ref="CY6:DG6" si="11">IF(CY7="",NA(),CY7)</f>
        <v>83.89</v>
      </c>
      <c r="CZ6" s="35">
        <f t="shared" si="11"/>
        <v>85.24</v>
      </c>
      <c r="DA6" s="35">
        <f t="shared" si="11"/>
        <v>85.93</v>
      </c>
      <c r="DB6" s="35">
        <f t="shared" si="11"/>
        <v>86.71</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0.18</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63011</v>
      </c>
      <c r="D7" s="37">
        <v>47</v>
      </c>
      <c r="E7" s="37">
        <v>17</v>
      </c>
      <c r="F7" s="37">
        <v>1</v>
      </c>
      <c r="G7" s="37">
        <v>0</v>
      </c>
      <c r="H7" s="37" t="s">
        <v>98</v>
      </c>
      <c r="I7" s="37" t="s">
        <v>99</v>
      </c>
      <c r="J7" s="37" t="s">
        <v>100</v>
      </c>
      <c r="K7" s="37" t="s">
        <v>101</v>
      </c>
      <c r="L7" s="37" t="s">
        <v>102</v>
      </c>
      <c r="M7" s="37" t="s">
        <v>103</v>
      </c>
      <c r="N7" s="38" t="s">
        <v>104</v>
      </c>
      <c r="O7" s="38" t="s">
        <v>105</v>
      </c>
      <c r="P7" s="38">
        <v>95.15</v>
      </c>
      <c r="Q7" s="38">
        <v>82.91</v>
      </c>
      <c r="R7" s="38">
        <v>3340</v>
      </c>
      <c r="S7" s="38">
        <v>14347</v>
      </c>
      <c r="T7" s="38">
        <v>61.45</v>
      </c>
      <c r="U7" s="38">
        <v>233.47</v>
      </c>
      <c r="V7" s="38">
        <v>13609</v>
      </c>
      <c r="W7" s="38">
        <v>3.91</v>
      </c>
      <c r="X7" s="38">
        <v>3480.56</v>
      </c>
      <c r="Y7" s="38">
        <v>61.12</v>
      </c>
      <c r="Z7" s="38">
        <v>59.4</v>
      </c>
      <c r="AA7" s="38">
        <v>56.79</v>
      </c>
      <c r="AB7" s="38">
        <v>55.55</v>
      </c>
      <c r="AC7" s="38">
        <v>51.63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966.41</v>
      </c>
      <c r="BG7" s="38">
        <v>901.84</v>
      </c>
      <c r="BH7" s="38">
        <v>1707.11</v>
      </c>
      <c r="BI7" s="38">
        <v>1957.36</v>
      </c>
      <c r="BJ7" s="38">
        <v>1840.83</v>
      </c>
      <c r="BK7" s="38">
        <v>1136.5</v>
      </c>
      <c r="BL7" s="38">
        <v>1118.56</v>
      </c>
      <c r="BM7" s="38">
        <v>1111.31</v>
      </c>
      <c r="BN7" s="38">
        <v>966.33</v>
      </c>
      <c r="BO7" s="38">
        <v>958.81</v>
      </c>
      <c r="BP7" s="38">
        <v>682.78</v>
      </c>
      <c r="BQ7" s="38">
        <v>119.58</v>
      </c>
      <c r="BR7" s="38">
        <v>120.29</v>
      </c>
      <c r="BS7" s="38">
        <v>111.91</v>
      </c>
      <c r="BT7" s="38">
        <v>100</v>
      </c>
      <c r="BU7" s="38">
        <v>100</v>
      </c>
      <c r="BV7" s="38">
        <v>71.650000000000006</v>
      </c>
      <c r="BW7" s="38">
        <v>72.33</v>
      </c>
      <c r="BX7" s="38">
        <v>75.540000000000006</v>
      </c>
      <c r="BY7" s="38">
        <v>81.739999999999995</v>
      </c>
      <c r="BZ7" s="38">
        <v>82.88</v>
      </c>
      <c r="CA7" s="38">
        <v>100.91</v>
      </c>
      <c r="CB7" s="38">
        <v>147.34</v>
      </c>
      <c r="CC7" s="38">
        <v>148.09</v>
      </c>
      <c r="CD7" s="38">
        <v>159.25</v>
      </c>
      <c r="CE7" s="38">
        <v>178.85</v>
      </c>
      <c r="CF7" s="38">
        <v>180.87</v>
      </c>
      <c r="CG7" s="38">
        <v>217.82</v>
      </c>
      <c r="CH7" s="38">
        <v>215.28</v>
      </c>
      <c r="CI7" s="38">
        <v>207.96</v>
      </c>
      <c r="CJ7" s="38">
        <v>194.31</v>
      </c>
      <c r="CK7" s="38">
        <v>190.99</v>
      </c>
      <c r="CL7" s="38">
        <v>136.86000000000001</v>
      </c>
      <c r="CM7" s="38" t="s">
        <v>104</v>
      </c>
      <c r="CN7" s="38" t="s">
        <v>104</v>
      </c>
      <c r="CO7" s="38" t="s">
        <v>104</v>
      </c>
      <c r="CP7" s="38" t="s">
        <v>104</v>
      </c>
      <c r="CQ7" s="38" t="s">
        <v>104</v>
      </c>
      <c r="CR7" s="38">
        <v>54.44</v>
      </c>
      <c r="CS7" s="38">
        <v>54.67</v>
      </c>
      <c r="CT7" s="38">
        <v>53.51</v>
      </c>
      <c r="CU7" s="38">
        <v>53.5</v>
      </c>
      <c r="CV7" s="38">
        <v>52.58</v>
      </c>
      <c r="CW7" s="38">
        <v>58.98</v>
      </c>
      <c r="CX7" s="38">
        <v>82.76</v>
      </c>
      <c r="CY7" s="38">
        <v>83.89</v>
      </c>
      <c r="CZ7" s="38">
        <v>85.24</v>
      </c>
      <c r="DA7" s="38">
        <v>85.93</v>
      </c>
      <c r="DB7" s="38">
        <v>86.71</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0.18</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